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esis nirmala final\"/>
    </mc:Choice>
  </mc:AlternateContent>
  <bookViews>
    <workbookView xWindow="120" yWindow="36" windowWidth="15252" windowHeight="8148"/>
  </bookViews>
  <sheets>
    <sheet name="Sheet1" sheetId="1" r:id="rId1"/>
    <sheet name="Sheet2" sheetId="3" r:id="rId2"/>
    <sheet name="Sheet3" sheetId="5" r:id="rId3"/>
  </sheets>
  <definedNames>
    <definedName name="_xlnm._FilterDatabase" localSheetId="0" hidden="1">Sheet1!$A$1:$AH$56</definedName>
    <definedName name="_xlnm._FilterDatabase" localSheetId="1" hidden="1">Sheet2!$A$4:$L$4</definedName>
    <definedName name="_xlnm._FilterDatabase" localSheetId="2" hidden="1">Sheet3!$A$1:$P$41</definedName>
  </definedNames>
  <calcPr calcId="152511"/>
</workbook>
</file>

<file path=xl/calcChain.xml><?xml version="1.0" encoding="utf-8"?>
<calcChain xmlns="http://schemas.openxmlformats.org/spreadsheetml/2006/main">
  <c r="X55" i="1" l="1"/>
  <c r="I47" i="3" l="1"/>
  <c r="I48" i="3"/>
  <c r="I49" i="3"/>
  <c r="I50" i="3"/>
  <c r="I51" i="3"/>
  <c r="I52" i="3"/>
  <c r="I53" i="3"/>
  <c r="I54" i="3"/>
  <c r="I55" i="3"/>
  <c r="I46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5" i="3"/>
  <c r="C136" i="1" l="1"/>
  <c r="B133" i="1" s="1"/>
  <c r="C122" i="1"/>
  <c r="C121" i="1"/>
  <c r="C120" i="1"/>
  <c r="C119" i="1"/>
  <c r="C67" i="1"/>
  <c r="C68" i="1"/>
  <c r="C69" i="1"/>
  <c r="C66" i="1"/>
  <c r="B135" i="1" l="1"/>
  <c r="B134" i="1"/>
  <c r="C123" i="1"/>
  <c r="C70" i="1"/>
  <c r="J47" i="3"/>
  <c r="J48" i="3"/>
  <c r="J49" i="3"/>
  <c r="J50" i="3"/>
  <c r="J51" i="3"/>
  <c r="J52" i="3"/>
  <c r="J53" i="3"/>
  <c r="J54" i="3"/>
  <c r="J55" i="3"/>
  <c r="J46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5" i="3"/>
  <c r="H45" i="3"/>
  <c r="C56" i="3"/>
  <c r="C45" i="3"/>
  <c r="D5" i="3"/>
  <c r="G5" i="3" s="1"/>
  <c r="D47" i="3"/>
  <c r="E47" i="3" s="1"/>
  <c r="F47" i="3" s="1"/>
  <c r="D48" i="3"/>
  <c r="G48" i="3" s="1"/>
  <c r="D49" i="3"/>
  <c r="G49" i="3" s="1"/>
  <c r="D50" i="3"/>
  <c r="G50" i="3" s="1"/>
  <c r="D51" i="3"/>
  <c r="E51" i="3" s="1"/>
  <c r="F51" i="3" s="1"/>
  <c r="D52" i="3"/>
  <c r="G52" i="3" s="1"/>
  <c r="D53" i="3"/>
  <c r="G53" i="3" s="1"/>
  <c r="D54" i="3"/>
  <c r="G54" i="3" s="1"/>
  <c r="D55" i="3"/>
  <c r="E55" i="3" s="1"/>
  <c r="F55" i="3" s="1"/>
  <c r="D46" i="3"/>
  <c r="E46" i="3" s="1"/>
  <c r="F46" i="3" s="1"/>
  <c r="D6" i="3"/>
  <c r="G6" i="3" s="1"/>
  <c r="D7" i="3"/>
  <c r="G7" i="3" s="1"/>
  <c r="D8" i="3"/>
  <c r="E8" i="3" s="1"/>
  <c r="F8" i="3" s="1"/>
  <c r="D9" i="3"/>
  <c r="G9" i="3" s="1"/>
  <c r="D10" i="3"/>
  <c r="G10" i="3" s="1"/>
  <c r="D11" i="3"/>
  <c r="G11" i="3" s="1"/>
  <c r="D12" i="3"/>
  <c r="E12" i="3" s="1"/>
  <c r="F12" i="3" s="1"/>
  <c r="D13" i="3"/>
  <c r="G13" i="3" s="1"/>
  <c r="D14" i="3"/>
  <c r="G14" i="3" s="1"/>
  <c r="D15" i="3"/>
  <c r="G15" i="3" s="1"/>
  <c r="D16" i="3"/>
  <c r="G16" i="3" s="1"/>
  <c r="D17" i="3"/>
  <c r="G17" i="3" s="1"/>
  <c r="D18" i="3"/>
  <c r="G18" i="3" s="1"/>
  <c r="D19" i="3"/>
  <c r="G19" i="3" s="1"/>
  <c r="D20" i="3"/>
  <c r="G20" i="3" s="1"/>
  <c r="D21" i="3"/>
  <c r="G21" i="3" s="1"/>
  <c r="D22" i="3"/>
  <c r="G22" i="3" s="1"/>
  <c r="D23" i="3"/>
  <c r="G23" i="3" s="1"/>
  <c r="D24" i="3"/>
  <c r="E24" i="3" s="1"/>
  <c r="F24" i="3" s="1"/>
  <c r="D25" i="3"/>
  <c r="G25" i="3" s="1"/>
  <c r="D26" i="3"/>
  <c r="G26" i="3" s="1"/>
  <c r="D27" i="3"/>
  <c r="G27" i="3" s="1"/>
  <c r="D28" i="3"/>
  <c r="E28" i="3" s="1"/>
  <c r="F28" i="3" s="1"/>
  <c r="D29" i="3"/>
  <c r="G29" i="3" s="1"/>
  <c r="D30" i="3"/>
  <c r="G30" i="3" s="1"/>
  <c r="D31" i="3"/>
  <c r="G31" i="3" s="1"/>
  <c r="D32" i="3"/>
  <c r="G32" i="3" s="1"/>
  <c r="D33" i="3"/>
  <c r="G33" i="3" s="1"/>
  <c r="D34" i="3"/>
  <c r="G34" i="3" s="1"/>
  <c r="D35" i="3"/>
  <c r="G35" i="3" s="1"/>
  <c r="D36" i="3"/>
  <c r="G36" i="3" s="1"/>
  <c r="D37" i="3"/>
  <c r="G37" i="3" s="1"/>
  <c r="D38" i="3"/>
  <c r="G38" i="3" s="1"/>
  <c r="D39" i="3"/>
  <c r="G39" i="3" s="1"/>
  <c r="D40" i="3"/>
  <c r="E40" i="3" s="1"/>
  <c r="F40" i="3" s="1"/>
  <c r="D41" i="3"/>
  <c r="G41" i="3" s="1"/>
  <c r="D42" i="3"/>
  <c r="G42" i="3" s="1"/>
  <c r="D43" i="3"/>
  <c r="G43" i="3" s="1"/>
  <c r="D44" i="3"/>
  <c r="E44" i="3" s="1"/>
  <c r="F44" i="3" s="1"/>
  <c r="B136" i="1" l="1"/>
  <c r="J45" i="3"/>
  <c r="I45" i="3"/>
  <c r="E54" i="3"/>
  <c r="F54" i="3" s="1"/>
  <c r="C57" i="3"/>
  <c r="E20" i="3"/>
  <c r="F20" i="3" s="1"/>
  <c r="G44" i="3"/>
  <c r="G12" i="3"/>
  <c r="G47" i="3"/>
  <c r="E32" i="3"/>
  <c r="F32" i="3" s="1"/>
  <c r="E16" i="3"/>
  <c r="F16" i="3" s="1"/>
  <c r="E50" i="3"/>
  <c r="F50" i="3" s="1"/>
  <c r="G40" i="3"/>
  <c r="G24" i="3"/>
  <c r="G8" i="3"/>
  <c r="E36" i="3"/>
  <c r="F36" i="3" s="1"/>
  <c r="G28" i="3"/>
  <c r="G55" i="3"/>
  <c r="G51" i="3"/>
  <c r="E43" i="3"/>
  <c r="F43" i="3" s="1"/>
  <c r="E39" i="3"/>
  <c r="F39" i="3" s="1"/>
  <c r="E35" i="3"/>
  <c r="F35" i="3" s="1"/>
  <c r="E31" i="3"/>
  <c r="F31" i="3" s="1"/>
  <c r="E27" i="3"/>
  <c r="F27" i="3" s="1"/>
  <c r="E23" i="3"/>
  <c r="F23" i="3" s="1"/>
  <c r="E19" i="3"/>
  <c r="F19" i="3" s="1"/>
  <c r="E15" i="3"/>
  <c r="F15" i="3" s="1"/>
  <c r="E11" i="3"/>
  <c r="F11" i="3" s="1"/>
  <c r="E7" i="3"/>
  <c r="F7" i="3" s="1"/>
  <c r="E53" i="3"/>
  <c r="F53" i="3" s="1"/>
  <c r="E49" i="3"/>
  <c r="F49" i="3" s="1"/>
  <c r="E42" i="3"/>
  <c r="F42" i="3" s="1"/>
  <c r="E38" i="3"/>
  <c r="F38" i="3" s="1"/>
  <c r="E34" i="3"/>
  <c r="F34" i="3" s="1"/>
  <c r="E30" i="3"/>
  <c r="F30" i="3" s="1"/>
  <c r="E26" i="3"/>
  <c r="F26" i="3" s="1"/>
  <c r="E22" i="3"/>
  <c r="F22" i="3" s="1"/>
  <c r="E18" i="3"/>
  <c r="F18" i="3" s="1"/>
  <c r="E14" i="3"/>
  <c r="F14" i="3" s="1"/>
  <c r="E10" i="3"/>
  <c r="F10" i="3" s="1"/>
  <c r="E6" i="3"/>
  <c r="F6" i="3" s="1"/>
  <c r="E52" i="3"/>
  <c r="F52" i="3" s="1"/>
  <c r="E48" i="3"/>
  <c r="F48" i="3" s="1"/>
  <c r="E5" i="3"/>
  <c r="F5" i="3" s="1"/>
  <c r="E41" i="3"/>
  <c r="F41" i="3" s="1"/>
  <c r="E37" i="3"/>
  <c r="F37" i="3" s="1"/>
  <c r="E33" i="3"/>
  <c r="F33" i="3" s="1"/>
  <c r="E29" i="3"/>
  <c r="F29" i="3" s="1"/>
  <c r="E25" i="3"/>
  <c r="F25" i="3" s="1"/>
  <c r="E21" i="3"/>
  <c r="F21" i="3" s="1"/>
  <c r="E17" i="3"/>
  <c r="F17" i="3" s="1"/>
  <c r="E13" i="3"/>
  <c r="F13" i="3" s="1"/>
  <c r="E9" i="3"/>
  <c r="F9" i="3" s="1"/>
  <c r="G46" i="3"/>
  <c r="AA55" i="1"/>
  <c r="Z55" i="1"/>
  <c r="Y55" i="1"/>
  <c r="W44" i="1"/>
  <c r="X44" i="1"/>
  <c r="AA44" i="1"/>
  <c r="Z44" i="1"/>
  <c r="Y44" i="1"/>
  <c r="W55" i="1"/>
  <c r="M55" i="1"/>
  <c r="L55" i="1"/>
  <c r="K55" i="1"/>
  <c r="J55" i="1"/>
  <c r="I55" i="1"/>
  <c r="H55" i="1"/>
  <c r="M44" i="1"/>
  <c r="L44" i="1"/>
  <c r="K44" i="1"/>
  <c r="J44" i="1"/>
  <c r="I44" i="1"/>
  <c r="H44" i="1"/>
  <c r="F44" i="1"/>
  <c r="E44" i="1"/>
  <c r="G43" i="1"/>
  <c r="I56" i="1" l="1"/>
  <c r="M56" i="1"/>
  <c r="K56" i="1"/>
  <c r="H56" i="1"/>
  <c r="L56" i="1"/>
  <c r="J56" i="1"/>
  <c r="G4" i="1"/>
  <c r="G5" i="1"/>
  <c r="G6" i="1"/>
  <c r="G7" i="1"/>
  <c r="G8" i="1"/>
  <c r="G9" i="1"/>
  <c r="G10" i="1"/>
  <c r="G11" i="1"/>
  <c r="G12" i="1"/>
  <c r="G13" i="1"/>
  <c r="G14" i="1"/>
  <c r="G15" i="1"/>
  <c r="F55" i="1"/>
  <c r="F56" i="1" s="1"/>
  <c r="E55" i="1"/>
  <c r="E56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5" i="1"/>
  <c r="G46" i="1"/>
  <c r="G47" i="1"/>
  <c r="G48" i="1"/>
  <c r="G49" i="1"/>
  <c r="G50" i="1"/>
  <c r="G51" i="1"/>
  <c r="G52" i="1"/>
  <c r="G53" i="1"/>
  <c r="G54" i="1"/>
  <c r="G44" i="1" l="1"/>
  <c r="G55" i="1"/>
  <c r="G56" i="3"/>
  <c r="E56" i="3"/>
  <c r="D56" i="3"/>
  <c r="F56" i="3"/>
  <c r="I56" i="3"/>
  <c r="I57" i="3" s="1"/>
  <c r="J56" i="3"/>
  <c r="J57" i="3" s="1"/>
  <c r="H56" i="3"/>
  <c r="H57" i="3" s="1"/>
  <c r="G45" i="3"/>
  <c r="F45" i="3"/>
  <c r="E45" i="3"/>
  <c r="E57" i="3" s="1"/>
  <c r="F57" i="3" l="1"/>
  <c r="G57" i="3"/>
  <c r="G56" i="1"/>
  <c r="D45" i="3"/>
  <c r="D57" i="3" s="1"/>
</calcChain>
</file>

<file path=xl/sharedStrings.xml><?xml version="1.0" encoding="utf-8"?>
<sst xmlns="http://schemas.openxmlformats.org/spreadsheetml/2006/main" count="432" uniqueCount="164">
  <si>
    <t>S.No</t>
  </si>
  <si>
    <t>Household Size</t>
  </si>
  <si>
    <t>Literate</t>
  </si>
  <si>
    <t>School Going Members</t>
  </si>
  <si>
    <t>Major Occupation</t>
  </si>
  <si>
    <t>Male</t>
  </si>
  <si>
    <t>Female</t>
  </si>
  <si>
    <t>1 to 3</t>
  </si>
  <si>
    <t>8 to 12</t>
  </si>
  <si>
    <t>12+</t>
  </si>
  <si>
    <t>Types</t>
  </si>
  <si>
    <t>kerosene</t>
  </si>
  <si>
    <t>SHS installed year</t>
  </si>
  <si>
    <t>Capacity(WP)</t>
  </si>
  <si>
    <t>Company Name</t>
  </si>
  <si>
    <t>T.V</t>
  </si>
  <si>
    <t>Radio</t>
  </si>
  <si>
    <t>Electrical appliances used</t>
  </si>
  <si>
    <t>Types of Lamps used</t>
  </si>
  <si>
    <t>CFL</t>
  </si>
  <si>
    <t>Watts</t>
  </si>
  <si>
    <t>No.</t>
  </si>
  <si>
    <t>Installation cost including subsidy</t>
  </si>
  <si>
    <t>Total</t>
  </si>
  <si>
    <t>Agriculture</t>
  </si>
  <si>
    <t>Yes</t>
  </si>
  <si>
    <t>Total Household Energy Consumption (yearly)</t>
  </si>
  <si>
    <t xml:space="preserve">Fuel wood </t>
  </si>
  <si>
    <t>Illiterate</t>
  </si>
  <si>
    <t>Remittance</t>
  </si>
  <si>
    <t>Teacher</t>
  </si>
  <si>
    <t xml:space="preserve">Shop </t>
  </si>
  <si>
    <t>Army</t>
  </si>
  <si>
    <t>Police</t>
  </si>
  <si>
    <t>4 to 7</t>
  </si>
  <si>
    <t>Job</t>
  </si>
  <si>
    <t>Business</t>
  </si>
  <si>
    <t>Occupation</t>
  </si>
  <si>
    <t>SHS used for lighting  daily(hrs)</t>
  </si>
  <si>
    <t>Mj(1lit=35MJ)</t>
  </si>
  <si>
    <t>Total annual cost(cost/lit =115)</t>
  </si>
  <si>
    <t>Dhana Devi Dhanuk</t>
  </si>
  <si>
    <t>Raju Devi Lohar</t>
  </si>
  <si>
    <t>Jay Bahadur Dhant</t>
  </si>
  <si>
    <t>Asi Devi Khadka</t>
  </si>
  <si>
    <t>Raju Ddevi Kami</t>
  </si>
  <si>
    <t>Ghirri Devi Dhad</t>
  </si>
  <si>
    <t>Basantara Dhad</t>
  </si>
  <si>
    <t>Kali Devi Dat</t>
  </si>
  <si>
    <t>Bisna Devi Kami</t>
  </si>
  <si>
    <t>Dhauro Dhat</t>
  </si>
  <si>
    <t>Radha Devi Khadka</t>
  </si>
  <si>
    <t>Mana Devi Kami</t>
  </si>
  <si>
    <t>Rewati Devi Badaila</t>
  </si>
  <si>
    <t>Phungi Kami</t>
  </si>
  <si>
    <t>Loge Kami</t>
  </si>
  <si>
    <t>Devi Kami</t>
  </si>
  <si>
    <t>Ganga Devi Khadka</t>
  </si>
  <si>
    <t>Khanto Kami</t>
  </si>
  <si>
    <t>Harina Devi Kami</t>
  </si>
  <si>
    <t>Kale Singh Kami</t>
  </si>
  <si>
    <t>Manuri Devi Dat</t>
  </si>
  <si>
    <t>Nannni Kami</t>
  </si>
  <si>
    <t>Jaban Si Bam</t>
  </si>
  <si>
    <t>Sita Kumari Malla</t>
  </si>
  <si>
    <t>Nanna Devi Thapa</t>
  </si>
  <si>
    <t>Ganga Devi Thapa</t>
  </si>
  <si>
    <t>Naru Devi Bogati</t>
  </si>
  <si>
    <t>Maheshowri Thapa</t>
  </si>
  <si>
    <t>Jayaram Ojha</t>
  </si>
  <si>
    <t>Haru Bhul</t>
  </si>
  <si>
    <t>Jagtara Devi Ojha</t>
  </si>
  <si>
    <t>Uma Devi Khatri</t>
  </si>
  <si>
    <t>Panda Devi Magar</t>
  </si>
  <si>
    <t>Gausari Magar</t>
  </si>
  <si>
    <t>Munadevi Khadayat</t>
  </si>
  <si>
    <t>Durga Devi Khadka</t>
  </si>
  <si>
    <t>Heuke Damai</t>
  </si>
  <si>
    <t>Naru Devi Baidala</t>
  </si>
  <si>
    <t>Bhagu Devi Sauda</t>
  </si>
  <si>
    <t>Sher Bahadur Saud</t>
  </si>
  <si>
    <t>Amrita Devi Dhole</t>
  </si>
  <si>
    <t>Mina Devi Dangi</t>
  </si>
  <si>
    <t>Belmati Devi Pun Magar</t>
  </si>
  <si>
    <t>Lalitae Devi Malla</t>
  </si>
  <si>
    <t>Prem Bahdur Sharki</t>
  </si>
  <si>
    <t>Ishwor Singh Chedal</t>
  </si>
  <si>
    <t>Bhim Bahdur Bhat</t>
  </si>
  <si>
    <t>Chandra Man Bohara</t>
  </si>
  <si>
    <t>Gaguda</t>
  </si>
  <si>
    <t>Clean Home's Energy Nepal P.Ltd.</t>
  </si>
  <si>
    <t>Shikhar Renewable Energy P.Ltd</t>
  </si>
  <si>
    <t>Ultra Solar Energy &amp; ST.ENGG. P. Ltd.</t>
  </si>
  <si>
    <t>Swaviman Urja Bikash Co.P.Ltd.</t>
  </si>
  <si>
    <t>Bhawana Devi Saud</t>
  </si>
  <si>
    <t>Subsidy</t>
  </si>
  <si>
    <t>VDC</t>
  </si>
  <si>
    <t>Narda Bdr Bam</t>
  </si>
  <si>
    <t>Shop</t>
  </si>
  <si>
    <t>Family income and expenditure support (months)</t>
  </si>
  <si>
    <t>Increased study hour after SHS</t>
  </si>
  <si>
    <t>House owner name</t>
  </si>
  <si>
    <t>Grand Total</t>
  </si>
  <si>
    <t>TL/FL</t>
  </si>
  <si>
    <t>Count</t>
  </si>
  <si>
    <t>47.71.%</t>
  </si>
  <si>
    <t>Percentage</t>
  </si>
  <si>
    <t>Quantity Monthly (in vari)</t>
  </si>
  <si>
    <t>Quantity yearly (in vari)</t>
  </si>
  <si>
    <t>Quantity in Kg( 1 vari=45kg)</t>
  </si>
  <si>
    <t>In MJ(1 kg Fuel wood =16.75 MJ)</t>
  </si>
  <si>
    <t>Total annual cost( 1 vari =RS 75)</t>
  </si>
  <si>
    <t>upto 5 members</t>
  </si>
  <si>
    <t>6 to 8 members</t>
  </si>
  <si>
    <t>9 members and above</t>
  </si>
  <si>
    <t xml:space="preserve">Total Male </t>
  </si>
  <si>
    <t>Total Female</t>
  </si>
  <si>
    <t>Household size</t>
  </si>
  <si>
    <t>Illiiterate</t>
  </si>
  <si>
    <t>Quantity in lit (yearly)</t>
  </si>
  <si>
    <t>Ward No.</t>
  </si>
  <si>
    <t>Bir Bahadur Bista</t>
  </si>
  <si>
    <t>Tika Rokaya</t>
  </si>
  <si>
    <t>Ram Bdr Dhami</t>
  </si>
  <si>
    <t>Sita Devi Batala</t>
  </si>
  <si>
    <t>Nanda Singh Thakulla</t>
  </si>
  <si>
    <t>Chani Bohara</t>
  </si>
  <si>
    <t>Kalu Lohar</t>
  </si>
  <si>
    <t>Muna Bhul</t>
  </si>
  <si>
    <t>Paru Devi Saud</t>
  </si>
  <si>
    <t>Amrita Devi Deuwa</t>
  </si>
  <si>
    <t>Tilak Kumar B K</t>
  </si>
  <si>
    <t>Suna Devi Balayar</t>
  </si>
  <si>
    <t>Khadka Raj Joshi</t>
  </si>
  <si>
    <t>Bhagarathi Devi Bista</t>
  </si>
  <si>
    <t>Piyuli Devi Thapa</t>
  </si>
  <si>
    <t>Rudra Bahadur Malla</t>
  </si>
  <si>
    <t>Blacksmith</t>
  </si>
  <si>
    <t>hotel</t>
  </si>
  <si>
    <t>healthpost job</t>
  </si>
  <si>
    <t>S.N</t>
  </si>
  <si>
    <t>1-3 months</t>
  </si>
  <si>
    <t>4-7 months</t>
  </si>
  <si>
    <t>8-12 months</t>
  </si>
  <si>
    <t>12+ months</t>
  </si>
  <si>
    <t>No.of Months</t>
  </si>
  <si>
    <t>No.of HHs</t>
  </si>
  <si>
    <t>Increased Study Hours Daily</t>
  </si>
  <si>
    <t>Percentage (%)</t>
  </si>
  <si>
    <t>Increased by 1 hour</t>
  </si>
  <si>
    <t>Increased by 2 hours</t>
  </si>
  <si>
    <t>Increased by 3 hours</t>
  </si>
  <si>
    <t>No.of households</t>
  </si>
  <si>
    <t>Ethnicity/Caste</t>
  </si>
  <si>
    <t>Chettri</t>
  </si>
  <si>
    <t>Dalit</t>
  </si>
  <si>
    <t>Brahmin</t>
  </si>
  <si>
    <t>Thakuri</t>
  </si>
  <si>
    <t>Magar</t>
  </si>
  <si>
    <t>No of HHs</t>
  </si>
  <si>
    <t>Renewable Nepal Alternative Energy P.Ltd.</t>
  </si>
  <si>
    <t>-</t>
  </si>
  <si>
    <t>W/LED</t>
  </si>
  <si>
    <t>Mobile 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</si>
</sst>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Border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2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9" fontId="2" fillId="0" borderId="0" xfId="0" applyNumberFormat="1" applyFont="1" applyAlignment="1">
      <alignment horizontal="left"/>
    </xf>
    <xf numFmtId="0" fontId="2" fillId="0" borderId="0" xfId="0" applyFont="1" applyFill="1"/>
    <xf numFmtId="9" fontId="2" fillId="0" borderId="0" xfId="0" applyNumberFormat="1" applyFont="1" applyFill="1"/>
    <xf numFmtId="9" fontId="2" fillId="0" borderId="0" xfId="0" applyNumberFormat="1" applyFont="1"/>
    <xf numFmtId="10" fontId="2" fillId="0" borderId="0" xfId="0" applyNumberFormat="1" applyFont="1" applyFill="1" applyAlignment="1">
      <alignment horizontal="left"/>
    </xf>
    <xf numFmtId="10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right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/>
    <xf numFmtId="0" fontId="2" fillId="0" borderId="2" xfId="0" applyFont="1" applyBorder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right"/>
    </xf>
    <xf numFmtId="0" fontId="1" fillId="0" borderId="5" xfId="0" applyFont="1" applyFill="1" applyBorder="1"/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0" borderId="17" xfId="0" applyFont="1" applyBorder="1"/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2" fillId="0" borderId="18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horizontal="right"/>
    </xf>
    <xf numFmtId="0" fontId="2" fillId="2" borderId="19" xfId="0" applyFont="1" applyFill="1" applyBorder="1"/>
    <xf numFmtId="0" fontId="2" fillId="0" borderId="20" xfId="0" applyFont="1" applyBorder="1"/>
    <xf numFmtId="0" fontId="2" fillId="2" borderId="12" xfId="0" applyFont="1" applyFill="1" applyBorder="1"/>
    <xf numFmtId="0" fontId="2" fillId="0" borderId="21" xfId="0" applyFont="1" applyBorder="1"/>
    <xf numFmtId="0" fontId="0" fillId="0" borderId="1" xfId="0" applyBorder="1"/>
    <xf numFmtId="0" fontId="2" fillId="2" borderId="5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top"/>
    </xf>
    <xf numFmtId="9" fontId="2" fillId="0" borderId="1" xfId="0" applyNumberFormat="1" applyFont="1" applyBorder="1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top"/>
    </xf>
    <xf numFmtId="9" fontId="2" fillId="0" borderId="0" xfId="0" applyNumberFormat="1" applyFont="1" applyBorder="1"/>
    <xf numFmtId="9" fontId="2" fillId="0" borderId="1" xfId="0" applyNumberFormat="1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 wrapText="1"/>
    </xf>
    <xf numFmtId="9" fontId="2" fillId="0" borderId="23" xfId="0" applyNumberFormat="1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0" xfId="0" applyFont="1" applyFill="1" applyBorder="1"/>
    <xf numFmtId="0" fontId="2" fillId="0" borderId="3" xfId="0" quotePrefix="1" applyFont="1" applyBorder="1" applyAlignment="1">
      <alignment horizontal="right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2" fillId="2" borderId="0" xfId="0" applyFont="1" applyFill="1" applyBorder="1"/>
    <xf numFmtId="0" fontId="2" fillId="0" borderId="0" xfId="0" applyFont="1" applyAlignment="1">
      <alignment horizontal="center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0" fontId="1" fillId="2" borderId="5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0" xfId="0" applyFont="1" applyFill="1" applyBorder="1" applyAlignment="1"/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Household</a:t>
            </a:r>
            <a:r>
              <a:rPr lang="en-US" baseline="0"/>
              <a:t> size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Sheet1!$C$84</c:f>
              <c:strCache>
                <c:ptCount val="1"/>
                <c:pt idx="0">
                  <c:v>Percentage</c:v>
                </c:pt>
              </c:strCache>
            </c:strRef>
          </c:tx>
          <c:dPt>
            <c:idx val="0"/>
            <c:bubble3D val="0"/>
            <c:explosion val="17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explosion val="18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Sheet1!$B$85:$B$87</c:f>
              <c:strCache>
                <c:ptCount val="3"/>
                <c:pt idx="0">
                  <c:v>upto 5 members</c:v>
                </c:pt>
                <c:pt idx="1">
                  <c:v>6 to 8 members</c:v>
                </c:pt>
                <c:pt idx="2">
                  <c:v>9 members and above</c:v>
                </c:pt>
              </c:strCache>
            </c:strRef>
          </c:cat>
          <c:val>
            <c:numRef>
              <c:f>Sheet1!$C$85:$C$87</c:f>
              <c:numCache>
                <c:formatCode>0%</c:formatCode>
                <c:ptCount val="3"/>
                <c:pt idx="0">
                  <c:v>0.14000000000000001</c:v>
                </c:pt>
                <c:pt idx="1">
                  <c:v>0.72</c:v>
                </c:pt>
                <c:pt idx="2">
                  <c:v>0.14000000000000001</c:v>
                </c:pt>
              </c:numCache>
            </c:numRef>
          </c:val>
        </c:ser>
        <c:ser>
          <c:idx val="1"/>
          <c:order val="1"/>
          <c:tx>
            <c:strRef>
              <c:f>Sheet1!$D$84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Sheet1!$B$85:$B$87</c:f>
              <c:strCache>
                <c:ptCount val="3"/>
                <c:pt idx="0">
                  <c:v>upto 5 members</c:v>
                </c:pt>
                <c:pt idx="1">
                  <c:v>6 to 8 members</c:v>
                </c:pt>
                <c:pt idx="2">
                  <c:v>9 members and above</c:v>
                </c:pt>
              </c:strCache>
            </c:strRef>
          </c:cat>
          <c:val>
            <c:numRef>
              <c:f>Sheet1!$D$85:$D$87</c:f>
              <c:numCache>
                <c:formatCode>General</c:formatCode>
                <c:ptCount val="3"/>
                <c:pt idx="0">
                  <c:v>7</c:v>
                </c:pt>
                <c:pt idx="1">
                  <c:v>36</c:v>
                </c:pt>
                <c:pt idx="2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Literate/Illiterate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Sheet1!$C$101:$C$102</c:f>
              <c:strCache>
                <c:ptCount val="2"/>
                <c:pt idx="0">
                  <c:v>Total Male </c:v>
                </c:pt>
                <c:pt idx="1">
                  <c:v>47.71.%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Sheet1!$B$103:$B$104</c:f>
              <c:strCache>
                <c:ptCount val="2"/>
                <c:pt idx="0">
                  <c:v>Literate</c:v>
                </c:pt>
                <c:pt idx="1">
                  <c:v>Illiiterate</c:v>
                </c:pt>
              </c:strCache>
            </c:strRef>
          </c:cat>
          <c:val>
            <c:numRef>
              <c:f>Sheet1!$C$103:$C$104</c:f>
              <c:numCache>
                <c:formatCode>0.00%</c:formatCode>
                <c:ptCount val="2"/>
                <c:pt idx="0">
                  <c:v>0.68859999999999999</c:v>
                </c:pt>
                <c:pt idx="1">
                  <c:v>0.31140000000000001</c:v>
                </c:pt>
              </c:numCache>
            </c:numRef>
          </c:val>
        </c:ser>
        <c:ser>
          <c:idx val="1"/>
          <c:order val="1"/>
          <c:tx>
            <c:strRef>
              <c:f>Sheet1!$D$101:$D$102</c:f>
              <c:strCache>
                <c:ptCount val="2"/>
                <c:pt idx="0">
                  <c:v>Total Female</c:v>
                </c:pt>
                <c:pt idx="1">
                  <c:v>52.29%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Sheet1!$B$103:$B$104</c:f>
              <c:strCache>
                <c:ptCount val="2"/>
                <c:pt idx="0">
                  <c:v>Literate</c:v>
                </c:pt>
                <c:pt idx="1">
                  <c:v>Illiiterate</c:v>
                </c:pt>
              </c:strCache>
            </c:strRef>
          </c:cat>
          <c:val>
            <c:numRef>
              <c:f>Sheet1!$D$103:$D$104</c:f>
              <c:numCache>
                <c:formatCode>0.00%</c:formatCode>
                <c:ptCount val="2"/>
                <c:pt idx="0">
                  <c:v>0.53</c:v>
                </c:pt>
                <c:pt idx="1">
                  <c:v>0.47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2124676128"/>
        <c:axId val="-2124669600"/>
      </c:barChart>
      <c:catAx>
        <c:axId val="-212467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4669600"/>
        <c:crosses val="autoZero"/>
        <c:auto val="1"/>
        <c:lblAlgn val="ctr"/>
        <c:lblOffset val="100"/>
        <c:noMultiLvlLbl val="0"/>
      </c:catAx>
      <c:valAx>
        <c:axId val="-212466960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-2124676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Occupation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Sheet1!$B$66:$B$69</c:f>
              <c:strCache>
                <c:ptCount val="4"/>
                <c:pt idx="0">
                  <c:v>Agriculture</c:v>
                </c:pt>
                <c:pt idx="1">
                  <c:v>Job</c:v>
                </c:pt>
                <c:pt idx="2">
                  <c:v>Business</c:v>
                </c:pt>
                <c:pt idx="3">
                  <c:v>Remittance</c:v>
                </c:pt>
              </c:strCache>
            </c:strRef>
          </c:cat>
          <c:val>
            <c:numRef>
              <c:f>Sheet1!$C$66:$C$69</c:f>
              <c:numCache>
                <c:formatCode>0%</c:formatCode>
                <c:ptCount val="4"/>
                <c:pt idx="0">
                  <c:v>0.54</c:v>
                </c:pt>
                <c:pt idx="1">
                  <c:v>0.2</c:v>
                </c:pt>
                <c:pt idx="2">
                  <c:v>0.18</c:v>
                </c:pt>
                <c:pt idx="3">
                  <c:v>0.08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Sheet1!$B$66:$B$69</c:f>
              <c:strCache>
                <c:ptCount val="4"/>
                <c:pt idx="0">
                  <c:v>Agriculture</c:v>
                </c:pt>
                <c:pt idx="1">
                  <c:v>Job</c:v>
                </c:pt>
                <c:pt idx="2">
                  <c:v>Business</c:v>
                </c:pt>
                <c:pt idx="3">
                  <c:v>Remittance</c:v>
                </c:pt>
              </c:strCache>
            </c:strRef>
          </c:cat>
          <c:val>
            <c:numRef>
              <c:f>Sheet1!$D$66:$D$69</c:f>
              <c:numCache>
                <c:formatCode>General</c:formatCode>
                <c:ptCount val="4"/>
                <c:pt idx="0">
                  <c:v>27</c:v>
                </c:pt>
                <c:pt idx="1">
                  <c:v>10</c:v>
                </c:pt>
                <c:pt idx="2">
                  <c:v>9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Family income and expenditure support (months)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Sheet1!$B$119:$B$122</c:f>
              <c:strCache>
                <c:ptCount val="4"/>
                <c:pt idx="0">
                  <c:v>1-3 months</c:v>
                </c:pt>
                <c:pt idx="1">
                  <c:v>4-7 months</c:v>
                </c:pt>
                <c:pt idx="2">
                  <c:v>8-12 months</c:v>
                </c:pt>
                <c:pt idx="3">
                  <c:v>12+ months</c:v>
                </c:pt>
              </c:strCache>
            </c:strRef>
          </c:cat>
          <c:val>
            <c:numRef>
              <c:f>Sheet1!$C$119:$C$122</c:f>
              <c:numCache>
                <c:formatCode>0%</c:formatCode>
                <c:ptCount val="4"/>
                <c:pt idx="0">
                  <c:v>0.02</c:v>
                </c:pt>
                <c:pt idx="1">
                  <c:v>0.1</c:v>
                </c:pt>
                <c:pt idx="2">
                  <c:v>0.46</c:v>
                </c:pt>
                <c:pt idx="3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Ethnicity/Caste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Sheet1!$C$140</c:f>
              <c:strCache>
                <c:ptCount val="1"/>
                <c:pt idx="0">
                  <c:v>Percentage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Sheet1!$B$141:$B$145</c:f>
              <c:strCache>
                <c:ptCount val="5"/>
                <c:pt idx="0">
                  <c:v>Chettri</c:v>
                </c:pt>
                <c:pt idx="1">
                  <c:v>Dalit</c:v>
                </c:pt>
                <c:pt idx="2">
                  <c:v>Brahmin</c:v>
                </c:pt>
                <c:pt idx="3">
                  <c:v>Thakuri</c:v>
                </c:pt>
                <c:pt idx="4">
                  <c:v>Magar</c:v>
                </c:pt>
              </c:strCache>
            </c:strRef>
          </c:cat>
          <c:val>
            <c:numRef>
              <c:f>Sheet1!$C$141:$C$145</c:f>
              <c:numCache>
                <c:formatCode>0%</c:formatCode>
                <c:ptCount val="5"/>
                <c:pt idx="0">
                  <c:v>0.46</c:v>
                </c:pt>
                <c:pt idx="1">
                  <c:v>0.28000000000000003</c:v>
                </c:pt>
                <c:pt idx="2">
                  <c:v>0.1</c:v>
                </c:pt>
                <c:pt idx="3">
                  <c:v>0.1</c:v>
                </c:pt>
                <c:pt idx="4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78</xdr:row>
      <xdr:rowOff>0</xdr:rowOff>
    </xdr:from>
    <xdr:to>
      <xdr:col>11</xdr:col>
      <xdr:colOff>520700</xdr:colOff>
      <xdr:row>92</xdr:row>
      <xdr:rowOff>63500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655332</xdr:colOff>
      <xdr:row>95</xdr:row>
      <xdr:rowOff>144780</xdr:rowOff>
    </xdr:from>
    <xdr:to>
      <xdr:col>11</xdr:col>
      <xdr:colOff>426732</xdr:colOff>
      <xdr:row>110</xdr:row>
      <xdr:rowOff>144780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60</xdr:row>
      <xdr:rowOff>43544</xdr:rowOff>
    </xdr:from>
    <xdr:to>
      <xdr:col>11</xdr:col>
      <xdr:colOff>54428</xdr:colOff>
      <xdr:row>74</xdr:row>
      <xdr:rowOff>43544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115</xdr:row>
      <xdr:rowOff>10886</xdr:rowOff>
    </xdr:from>
    <xdr:to>
      <xdr:col>11</xdr:col>
      <xdr:colOff>54428</xdr:colOff>
      <xdr:row>126</xdr:row>
      <xdr:rowOff>10887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511629</xdr:colOff>
      <xdr:row>135</xdr:row>
      <xdr:rowOff>174172</xdr:rowOff>
    </xdr:from>
    <xdr:to>
      <xdr:col>10</xdr:col>
      <xdr:colOff>598714</xdr:colOff>
      <xdr:row>148</xdr:row>
      <xdr:rowOff>97972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8"/>
  <sheetViews>
    <sheetView tabSelected="1" topLeftCell="C1" zoomScale="55" zoomScaleNormal="55" workbookViewId="0">
      <selection activeCell="AA2" sqref="AA2"/>
    </sheetView>
  </sheetViews>
  <sheetFormatPr defaultRowHeight="15.6" x14ac:dyDescent="0.3"/>
  <cols>
    <col min="1" max="1" width="9.6640625" style="18" customWidth="1"/>
    <col min="2" max="2" width="23.33203125" style="18" customWidth="1"/>
    <col min="3" max="3" width="13.6640625" style="18" customWidth="1"/>
    <col min="4" max="4" width="10.33203125" style="18" customWidth="1"/>
    <col min="5" max="5" width="10.6640625" style="18" customWidth="1"/>
    <col min="6" max="6" width="11.109375" style="18" customWidth="1"/>
    <col min="7" max="7" width="9.88671875" style="18" customWidth="1"/>
    <col min="8" max="8" width="10.33203125" style="18" customWidth="1"/>
    <col min="9" max="9" width="10.88671875" style="18" customWidth="1"/>
    <col min="10" max="10" width="12.5546875" style="18" customWidth="1"/>
    <col min="11" max="11" width="11.109375" style="18" customWidth="1"/>
    <col min="12" max="12" width="13" style="18" customWidth="1"/>
    <col min="13" max="13" width="10.44140625" style="18" customWidth="1"/>
    <col min="14" max="14" width="15.21875" style="24" customWidth="1"/>
    <col min="15" max="15" width="49.21875" style="18" customWidth="1"/>
    <col min="16" max="16" width="14.77734375" style="18" customWidth="1"/>
    <col min="17" max="19" width="8.88671875" style="18"/>
    <col min="20" max="20" width="12.88671875" style="18" customWidth="1"/>
    <col min="21" max="21" width="19.77734375" style="24" customWidth="1"/>
    <col min="22" max="22" width="47.5546875" style="18" customWidth="1"/>
    <col min="23" max="23" width="18.21875" style="18" customWidth="1"/>
    <col min="24" max="24" width="17.21875" style="18" customWidth="1"/>
    <col min="25" max="25" width="8" style="18" customWidth="1"/>
    <col min="26" max="26" width="9.44140625" style="18" customWidth="1"/>
    <col min="27" max="27" width="13.88671875" style="18" customWidth="1"/>
    <col min="28" max="33" width="8.88671875" style="18"/>
    <col min="34" max="34" width="15.33203125" style="24" customWidth="1"/>
    <col min="35" max="16384" width="8.88671875" style="18"/>
  </cols>
  <sheetData>
    <row r="1" spans="1:34" ht="82.8" customHeight="1" thickBot="1" x14ac:dyDescent="0.35">
      <c r="A1" s="2" t="s">
        <v>0</v>
      </c>
      <c r="B1" s="3" t="s">
        <v>101</v>
      </c>
      <c r="C1" s="49" t="s">
        <v>96</v>
      </c>
      <c r="D1" s="3" t="s">
        <v>120</v>
      </c>
      <c r="E1" s="90" t="s">
        <v>1</v>
      </c>
      <c r="F1" s="90"/>
      <c r="G1" s="90"/>
      <c r="H1" s="90" t="s">
        <v>2</v>
      </c>
      <c r="I1" s="90"/>
      <c r="J1" s="90" t="s">
        <v>28</v>
      </c>
      <c r="K1" s="90"/>
      <c r="L1" s="94" t="s">
        <v>3</v>
      </c>
      <c r="M1" s="94"/>
      <c r="N1" s="40" t="s">
        <v>100</v>
      </c>
      <c r="O1" s="2" t="s">
        <v>4</v>
      </c>
      <c r="P1" s="94" t="s">
        <v>99</v>
      </c>
      <c r="Q1" s="94"/>
      <c r="R1" s="94"/>
      <c r="S1" s="94"/>
      <c r="T1" s="3" t="s">
        <v>12</v>
      </c>
      <c r="U1" s="40" t="s">
        <v>13</v>
      </c>
      <c r="V1" s="2" t="s">
        <v>14</v>
      </c>
      <c r="W1" s="2" t="s">
        <v>95</v>
      </c>
      <c r="X1" s="3" t="s">
        <v>22</v>
      </c>
      <c r="Y1" s="91" t="s">
        <v>17</v>
      </c>
      <c r="Z1" s="92"/>
      <c r="AA1" s="92"/>
      <c r="AB1" s="95" t="s">
        <v>18</v>
      </c>
      <c r="AC1" s="92"/>
      <c r="AD1" s="92"/>
      <c r="AE1" s="92"/>
      <c r="AF1" s="92"/>
      <c r="AG1" s="92"/>
      <c r="AH1" s="93" t="s">
        <v>38</v>
      </c>
    </row>
    <row r="2" spans="1:34" ht="28.5" customHeight="1" thickBot="1" x14ac:dyDescent="0.35">
      <c r="A2" s="2"/>
      <c r="B2" s="2"/>
      <c r="C2" s="50"/>
      <c r="D2" s="2"/>
      <c r="E2" s="2" t="s">
        <v>5</v>
      </c>
      <c r="F2" s="2" t="s">
        <v>6</v>
      </c>
      <c r="G2" s="2" t="s">
        <v>23</v>
      </c>
      <c r="H2" s="2" t="s">
        <v>5</v>
      </c>
      <c r="I2" s="2" t="s">
        <v>6</v>
      </c>
      <c r="J2" s="2" t="s">
        <v>5</v>
      </c>
      <c r="K2" s="2" t="s">
        <v>6</v>
      </c>
      <c r="L2" s="2" t="s">
        <v>5</v>
      </c>
      <c r="M2" s="2" t="s">
        <v>6</v>
      </c>
      <c r="N2" s="41"/>
      <c r="O2" s="2"/>
      <c r="P2" s="2" t="s">
        <v>7</v>
      </c>
      <c r="Q2" s="2" t="s">
        <v>34</v>
      </c>
      <c r="R2" s="2" t="s">
        <v>8</v>
      </c>
      <c r="S2" s="2" t="s">
        <v>9</v>
      </c>
      <c r="T2" s="2"/>
      <c r="U2" s="41"/>
      <c r="V2" s="2"/>
      <c r="W2" s="2"/>
      <c r="X2" s="2"/>
      <c r="Y2" s="2" t="s">
        <v>15</v>
      </c>
      <c r="Z2" s="2" t="s">
        <v>16</v>
      </c>
      <c r="AA2" s="2" t="s">
        <v>163</v>
      </c>
      <c r="AB2" s="96" t="s">
        <v>19</v>
      </c>
      <c r="AC2" s="96"/>
      <c r="AD2" s="96" t="s">
        <v>103</v>
      </c>
      <c r="AE2" s="96"/>
      <c r="AF2" s="96" t="s">
        <v>162</v>
      </c>
      <c r="AG2" s="96"/>
      <c r="AH2" s="93"/>
    </row>
    <row r="3" spans="1:34" ht="16.2" thickBot="1" x14ac:dyDescent="0.35">
      <c r="A3" s="2"/>
      <c r="B3" s="2"/>
      <c r="C3" s="50"/>
      <c r="D3" s="2"/>
      <c r="E3" s="2"/>
      <c r="F3" s="2"/>
      <c r="G3" s="2"/>
      <c r="H3" s="2"/>
      <c r="I3" s="2"/>
      <c r="J3" s="2"/>
      <c r="K3" s="2"/>
      <c r="L3" s="2"/>
      <c r="M3" s="2"/>
      <c r="N3" s="41"/>
      <c r="O3" s="2"/>
      <c r="P3" s="2"/>
      <c r="Q3" s="2"/>
      <c r="R3" s="2"/>
      <c r="S3" s="2"/>
      <c r="T3" s="2"/>
      <c r="U3" s="41"/>
      <c r="V3" s="2"/>
      <c r="W3" s="2"/>
      <c r="X3" s="2"/>
      <c r="Y3" s="2"/>
      <c r="Z3" s="2"/>
      <c r="AA3" s="2"/>
      <c r="AB3" s="41" t="s">
        <v>21</v>
      </c>
      <c r="AC3" s="41" t="s">
        <v>20</v>
      </c>
      <c r="AD3" s="41" t="s">
        <v>21</v>
      </c>
      <c r="AE3" s="41" t="s">
        <v>20</v>
      </c>
      <c r="AF3" s="41" t="s">
        <v>21</v>
      </c>
      <c r="AG3" s="41" t="s">
        <v>20</v>
      </c>
      <c r="AH3" s="41"/>
    </row>
    <row r="4" spans="1:34" ht="16.2" thickBot="1" x14ac:dyDescent="0.35">
      <c r="A4" s="4">
        <v>1</v>
      </c>
      <c r="B4" s="67" t="s">
        <v>121</v>
      </c>
      <c r="C4" s="51" t="s">
        <v>89</v>
      </c>
      <c r="D4" s="66">
        <v>2</v>
      </c>
      <c r="E4" s="7">
        <v>3</v>
      </c>
      <c r="F4" s="7">
        <v>4</v>
      </c>
      <c r="G4" s="7">
        <f>SUM(E4:F4)</f>
        <v>7</v>
      </c>
      <c r="H4" s="7">
        <v>3</v>
      </c>
      <c r="I4" s="7">
        <v>2</v>
      </c>
      <c r="J4" s="7"/>
      <c r="K4" s="7">
        <v>2</v>
      </c>
      <c r="L4" s="7">
        <v>2</v>
      </c>
      <c r="M4" s="7">
        <v>2</v>
      </c>
      <c r="N4" s="38">
        <v>3</v>
      </c>
      <c r="O4" s="7" t="s">
        <v>139</v>
      </c>
      <c r="P4" s="7"/>
      <c r="Q4" s="7"/>
      <c r="R4" s="7"/>
      <c r="S4" s="7" t="s">
        <v>25</v>
      </c>
      <c r="T4" s="7">
        <v>2066</v>
      </c>
      <c r="U4" s="39">
        <v>20</v>
      </c>
      <c r="V4" s="37" t="s">
        <v>160</v>
      </c>
      <c r="W4" s="37">
        <v>8000</v>
      </c>
      <c r="X4" s="7">
        <v>20000</v>
      </c>
      <c r="Y4" s="7"/>
      <c r="Z4" s="7">
        <v>1</v>
      </c>
      <c r="AA4" s="7">
        <v>1</v>
      </c>
      <c r="AB4" s="7">
        <v>4</v>
      </c>
      <c r="AC4" s="7">
        <v>5</v>
      </c>
      <c r="AD4" s="85" t="s">
        <v>161</v>
      </c>
      <c r="AE4" s="85" t="s">
        <v>161</v>
      </c>
      <c r="AF4" s="85" t="s">
        <v>161</v>
      </c>
      <c r="AG4" s="85" t="s">
        <v>161</v>
      </c>
      <c r="AH4" s="54">
        <v>3</v>
      </c>
    </row>
    <row r="5" spans="1:34" ht="16.2" thickBot="1" x14ac:dyDescent="0.35">
      <c r="A5" s="4">
        <v>2</v>
      </c>
      <c r="B5" s="67" t="s">
        <v>42</v>
      </c>
      <c r="C5" s="52" t="s">
        <v>89</v>
      </c>
      <c r="D5" s="66">
        <v>2</v>
      </c>
      <c r="E5" s="10">
        <v>2</v>
      </c>
      <c r="F5" s="10">
        <v>7</v>
      </c>
      <c r="G5" s="10">
        <f t="shared" ref="G5:G54" si="0">SUM(E5:F5)</f>
        <v>9</v>
      </c>
      <c r="H5" s="10">
        <v>1</v>
      </c>
      <c r="I5" s="10">
        <v>3</v>
      </c>
      <c r="J5" s="10">
        <v>1</v>
      </c>
      <c r="K5" s="10">
        <v>4</v>
      </c>
      <c r="L5" s="10">
        <v>1</v>
      </c>
      <c r="M5" s="10">
        <v>3</v>
      </c>
      <c r="N5" s="20">
        <v>2</v>
      </c>
      <c r="O5" s="10" t="s">
        <v>29</v>
      </c>
      <c r="P5" s="10"/>
      <c r="Q5" s="10"/>
      <c r="R5" s="10" t="s">
        <v>25</v>
      </c>
      <c r="S5" s="10"/>
      <c r="T5" s="10">
        <v>2069</v>
      </c>
      <c r="U5" s="21">
        <v>25</v>
      </c>
      <c r="V5" s="19" t="s">
        <v>160</v>
      </c>
      <c r="W5" s="19">
        <v>8000</v>
      </c>
      <c r="X5" s="10">
        <v>25000</v>
      </c>
      <c r="Y5" s="10"/>
      <c r="Z5" s="10">
        <v>1</v>
      </c>
      <c r="AA5" s="10">
        <v>1</v>
      </c>
      <c r="AB5" s="10">
        <v>2</v>
      </c>
      <c r="AC5" s="10">
        <v>10</v>
      </c>
      <c r="AD5" s="10"/>
      <c r="AE5" s="10"/>
      <c r="AF5" s="10">
        <v>2</v>
      </c>
      <c r="AG5" s="10">
        <v>2.5</v>
      </c>
      <c r="AH5" s="55">
        <v>3</v>
      </c>
    </row>
    <row r="6" spans="1:34" ht="16.2" thickBot="1" x14ac:dyDescent="0.35">
      <c r="A6" s="4">
        <v>3</v>
      </c>
      <c r="B6" s="67" t="s">
        <v>122</v>
      </c>
      <c r="C6" s="52" t="s">
        <v>89</v>
      </c>
      <c r="D6" s="66">
        <v>2</v>
      </c>
      <c r="E6" s="10">
        <v>3</v>
      </c>
      <c r="F6" s="10">
        <v>2</v>
      </c>
      <c r="G6" s="10">
        <f t="shared" si="0"/>
        <v>5</v>
      </c>
      <c r="H6" s="10">
        <v>2</v>
      </c>
      <c r="I6" s="10">
        <v>1</v>
      </c>
      <c r="J6" s="10">
        <v>1</v>
      </c>
      <c r="K6" s="10">
        <v>1</v>
      </c>
      <c r="L6" s="10">
        <v>2</v>
      </c>
      <c r="M6" s="10">
        <v>1</v>
      </c>
      <c r="N6" s="20">
        <v>2</v>
      </c>
      <c r="O6" s="10" t="s">
        <v>24</v>
      </c>
      <c r="P6" s="10"/>
      <c r="Q6" s="10"/>
      <c r="R6" s="10"/>
      <c r="S6" s="10" t="s">
        <v>25</v>
      </c>
      <c r="T6" s="10">
        <v>2069</v>
      </c>
      <c r="U6" s="21">
        <v>25</v>
      </c>
      <c r="V6" s="19" t="s">
        <v>160</v>
      </c>
      <c r="W6" s="19">
        <v>8000</v>
      </c>
      <c r="X6" s="10">
        <v>25000</v>
      </c>
      <c r="Y6" s="10"/>
      <c r="Z6" s="10">
        <v>1</v>
      </c>
      <c r="AA6" s="10">
        <v>1</v>
      </c>
      <c r="AB6" s="10">
        <v>3</v>
      </c>
      <c r="AC6" s="10">
        <v>5</v>
      </c>
      <c r="AD6" s="10"/>
      <c r="AE6" s="10"/>
      <c r="AF6" s="10">
        <v>2</v>
      </c>
      <c r="AG6" s="20">
        <v>2.5</v>
      </c>
      <c r="AH6" s="55">
        <v>3</v>
      </c>
    </row>
    <row r="7" spans="1:34" ht="16.2" thickBot="1" x14ac:dyDescent="0.35">
      <c r="A7" s="4">
        <v>4</v>
      </c>
      <c r="B7" s="67" t="s">
        <v>44</v>
      </c>
      <c r="C7" s="52" t="s">
        <v>89</v>
      </c>
      <c r="D7" s="66">
        <v>2</v>
      </c>
      <c r="E7" s="10">
        <v>5</v>
      </c>
      <c r="F7" s="10">
        <v>3</v>
      </c>
      <c r="G7" s="10">
        <f t="shared" si="0"/>
        <v>8</v>
      </c>
      <c r="H7" s="10">
        <v>4</v>
      </c>
      <c r="I7" s="10">
        <v>2</v>
      </c>
      <c r="J7" s="10">
        <v>1</v>
      </c>
      <c r="K7" s="10">
        <v>1</v>
      </c>
      <c r="L7" s="10">
        <v>2</v>
      </c>
      <c r="M7" s="10">
        <v>2</v>
      </c>
      <c r="N7" s="20">
        <v>3</v>
      </c>
      <c r="O7" s="10" t="s">
        <v>138</v>
      </c>
      <c r="P7" s="10"/>
      <c r="Q7" s="10"/>
      <c r="R7" s="10"/>
      <c r="S7" s="10" t="s">
        <v>25</v>
      </c>
      <c r="T7" s="10">
        <v>2067</v>
      </c>
      <c r="U7" s="21">
        <v>25</v>
      </c>
      <c r="V7" s="19" t="s">
        <v>160</v>
      </c>
      <c r="W7" s="19">
        <v>8000</v>
      </c>
      <c r="X7" s="10">
        <v>25000</v>
      </c>
      <c r="Y7" s="10"/>
      <c r="Z7" s="10">
        <v>1</v>
      </c>
      <c r="AA7" s="10"/>
      <c r="AB7" s="10">
        <v>3</v>
      </c>
      <c r="AC7" s="10">
        <v>5</v>
      </c>
      <c r="AD7" s="10">
        <v>1</v>
      </c>
      <c r="AE7" s="10">
        <v>10</v>
      </c>
      <c r="AF7" s="10"/>
      <c r="AG7" s="10">
        <v>2.5</v>
      </c>
      <c r="AH7" s="55">
        <v>3</v>
      </c>
    </row>
    <row r="8" spans="1:34" ht="16.2" thickBot="1" x14ac:dyDescent="0.35">
      <c r="A8" s="4">
        <v>5</v>
      </c>
      <c r="B8" s="67" t="s">
        <v>45</v>
      </c>
      <c r="C8" s="52" t="s">
        <v>89</v>
      </c>
      <c r="D8" s="66">
        <v>2</v>
      </c>
      <c r="E8" s="10">
        <v>2</v>
      </c>
      <c r="F8" s="10">
        <v>4</v>
      </c>
      <c r="G8" s="10">
        <f t="shared" si="0"/>
        <v>6</v>
      </c>
      <c r="H8" s="10">
        <v>2</v>
      </c>
      <c r="I8" s="10">
        <v>3</v>
      </c>
      <c r="J8" s="10"/>
      <c r="K8" s="10">
        <v>1</v>
      </c>
      <c r="L8" s="10">
        <v>1</v>
      </c>
      <c r="M8" s="10">
        <v>2</v>
      </c>
      <c r="N8" s="20">
        <v>2</v>
      </c>
      <c r="O8" s="10" t="s">
        <v>24</v>
      </c>
      <c r="P8" s="10"/>
      <c r="Q8" s="10"/>
      <c r="R8" s="10" t="s">
        <v>25</v>
      </c>
      <c r="S8" s="10"/>
      <c r="T8" s="10">
        <v>2069</v>
      </c>
      <c r="U8" s="21">
        <v>25</v>
      </c>
      <c r="V8" s="19" t="s">
        <v>160</v>
      </c>
      <c r="W8" s="19">
        <v>8000</v>
      </c>
      <c r="X8" s="10">
        <v>25000</v>
      </c>
      <c r="Y8" s="10"/>
      <c r="Z8" s="10">
        <v>1</v>
      </c>
      <c r="AA8" s="10">
        <v>1</v>
      </c>
      <c r="AB8" s="10">
        <v>2</v>
      </c>
      <c r="AC8" s="10">
        <v>5</v>
      </c>
      <c r="AD8" s="10"/>
      <c r="AE8" s="10"/>
      <c r="AF8" s="10">
        <v>3</v>
      </c>
      <c r="AG8" s="10">
        <v>1.5</v>
      </c>
      <c r="AH8" s="55">
        <v>2</v>
      </c>
    </row>
    <row r="9" spans="1:34" ht="16.2" thickBot="1" x14ac:dyDescent="0.35">
      <c r="A9" s="4">
        <v>6</v>
      </c>
      <c r="B9" s="67" t="s">
        <v>127</v>
      </c>
      <c r="C9" s="52" t="s">
        <v>89</v>
      </c>
      <c r="D9" s="66">
        <v>2</v>
      </c>
      <c r="E9" s="10">
        <v>4</v>
      </c>
      <c r="F9" s="10">
        <v>3</v>
      </c>
      <c r="G9" s="10">
        <f t="shared" si="0"/>
        <v>7</v>
      </c>
      <c r="H9" s="10">
        <v>2</v>
      </c>
      <c r="I9" s="10">
        <v>2</v>
      </c>
      <c r="J9" s="10">
        <v>1</v>
      </c>
      <c r="K9" s="10">
        <v>2</v>
      </c>
      <c r="L9" s="10">
        <v>1</v>
      </c>
      <c r="M9" s="10">
        <v>1</v>
      </c>
      <c r="N9" s="20">
        <v>1</v>
      </c>
      <c r="O9" s="10" t="s">
        <v>98</v>
      </c>
      <c r="P9" s="10"/>
      <c r="Q9" s="10" t="s">
        <v>25</v>
      </c>
      <c r="R9" s="10"/>
      <c r="S9" s="10"/>
      <c r="T9" s="10">
        <v>2069</v>
      </c>
      <c r="U9" s="21">
        <v>25</v>
      </c>
      <c r="V9" s="19" t="s">
        <v>160</v>
      </c>
      <c r="W9" s="19">
        <v>8000</v>
      </c>
      <c r="X9" s="10">
        <v>25000</v>
      </c>
      <c r="Y9" s="10"/>
      <c r="Z9" s="10">
        <v>1</v>
      </c>
      <c r="AA9" s="10"/>
      <c r="AB9" s="10">
        <v>3</v>
      </c>
      <c r="AC9" s="10">
        <v>5</v>
      </c>
      <c r="AD9" s="10"/>
      <c r="AE9" s="10"/>
      <c r="AF9" s="10">
        <v>3</v>
      </c>
      <c r="AG9" s="10">
        <v>2.5</v>
      </c>
      <c r="AH9" s="55">
        <v>3</v>
      </c>
    </row>
    <row r="10" spans="1:34" ht="16.2" thickBot="1" x14ac:dyDescent="0.35">
      <c r="A10" s="4">
        <v>7</v>
      </c>
      <c r="B10" s="67" t="s">
        <v>123</v>
      </c>
      <c r="C10" s="52" t="s">
        <v>89</v>
      </c>
      <c r="D10" s="66">
        <v>2</v>
      </c>
      <c r="E10" s="10">
        <v>3</v>
      </c>
      <c r="F10" s="10">
        <v>4</v>
      </c>
      <c r="G10" s="10">
        <f t="shared" si="0"/>
        <v>7</v>
      </c>
      <c r="H10" s="10">
        <v>2</v>
      </c>
      <c r="I10" s="10">
        <v>2</v>
      </c>
      <c r="J10" s="10">
        <v>1</v>
      </c>
      <c r="K10" s="10">
        <v>2</v>
      </c>
      <c r="L10" s="10">
        <v>2</v>
      </c>
      <c r="M10" s="10">
        <v>2</v>
      </c>
      <c r="N10" s="20">
        <v>2</v>
      </c>
      <c r="O10" s="10" t="s">
        <v>29</v>
      </c>
      <c r="P10" s="10"/>
      <c r="Q10" s="10"/>
      <c r="R10" s="10"/>
      <c r="S10" s="10" t="s">
        <v>25</v>
      </c>
      <c r="T10" s="10">
        <v>2069</v>
      </c>
      <c r="U10" s="21">
        <v>25</v>
      </c>
      <c r="V10" s="19" t="s">
        <v>160</v>
      </c>
      <c r="W10" s="19">
        <v>8000</v>
      </c>
      <c r="X10" s="10">
        <v>25000</v>
      </c>
      <c r="Y10" s="10"/>
      <c r="Z10" s="10">
        <v>1</v>
      </c>
      <c r="AA10" s="10">
        <v>1</v>
      </c>
      <c r="AB10" s="10">
        <v>4</v>
      </c>
      <c r="AC10" s="10">
        <v>5</v>
      </c>
      <c r="AD10" s="10">
        <v>1</v>
      </c>
      <c r="AE10" s="10">
        <v>5</v>
      </c>
      <c r="AF10" s="10">
        <v>1</v>
      </c>
      <c r="AG10" s="10">
        <v>2.5</v>
      </c>
      <c r="AH10" s="55">
        <v>2</v>
      </c>
    </row>
    <row r="11" spans="1:34" ht="16.2" thickBot="1" x14ac:dyDescent="0.35">
      <c r="A11" s="4">
        <v>8</v>
      </c>
      <c r="B11" s="67" t="s">
        <v>125</v>
      </c>
      <c r="C11" s="52" t="s">
        <v>89</v>
      </c>
      <c r="D11" s="66">
        <v>2</v>
      </c>
      <c r="E11" s="10">
        <v>3</v>
      </c>
      <c r="F11" s="10">
        <v>5</v>
      </c>
      <c r="G11" s="10">
        <f t="shared" si="0"/>
        <v>8</v>
      </c>
      <c r="H11" s="10">
        <v>3</v>
      </c>
      <c r="I11" s="10">
        <v>4</v>
      </c>
      <c r="J11" s="10"/>
      <c r="K11" s="10">
        <v>1</v>
      </c>
      <c r="L11" s="10">
        <v>2</v>
      </c>
      <c r="M11" s="10">
        <v>2</v>
      </c>
      <c r="N11" s="20">
        <v>1</v>
      </c>
      <c r="O11" s="10" t="s">
        <v>24</v>
      </c>
      <c r="P11" s="10"/>
      <c r="Q11" s="10"/>
      <c r="R11" s="10"/>
      <c r="S11" s="10" t="s">
        <v>25</v>
      </c>
      <c r="T11" s="10">
        <v>2069</v>
      </c>
      <c r="U11" s="21">
        <v>25</v>
      </c>
      <c r="V11" s="19" t="s">
        <v>160</v>
      </c>
      <c r="W11" s="19">
        <v>8000</v>
      </c>
      <c r="X11" s="10">
        <v>25000</v>
      </c>
      <c r="Y11" s="10"/>
      <c r="Z11" s="10">
        <v>1</v>
      </c>
      <c r="AA11" s="10">
        <v>1</v>
      </c>
      <c r="AB11" s="10">
        <v>1</v>
      </c>
      <c r="AC11" s="10">
        <v>5</v>
      </c>
      <c r="AD11" s="10">
        <v>2</v>
      </c>
      <c r="AE11" s="10">
        <v>10</v>
      </c>
      <c r="AF11" s="10"/>
      <c r="AG11" s="10"/>
      <c r="AH11" s="55">
        <v>2</v>
      </c>
    </row>
    <row r="12" spans="1:34" ht="16.2" thickBot="1" x14ac:dyDescent="0.35">
      <c r="A12" s="4">
        <v>9</v>
      </c>
      <c r="B12" s="67" t="s">
        <v>49</v>
      </c>
      <c r="C12" s="52" t="s">
        <v>89</v>
      </c>
      <c r="D12" s="66">
        <v>2</v>
      </c>
      <c r="E12" s="10">
        <v>4</v>
      </c>
      <c r="F12" s="10">
        <v>6</v>
      </c>
      <c r="G12" s="10">
        <f t="shared" si="0"/>
        <v>10</v>
      </c>
      <c r="H12" s="10">
        <v>3</v>
      </c>
      <c r="I12" s="10">
        <v>3</v>
      </c>
      <c r="J12" s="10">
        <v>1</v>
      </c>
      <c r="K12" s="10">
        <v>3</v>
      </c>
      <c r="L12" s="10">
        <v>3</v>
      </c>
      <c r="M12" s="10">
        <v>2</v>
      </c>
      <c r="N12" s="20">
        <v>2</v>
      </c>
      <c r="O12" s="20" t="s">
        <v>24</v>
      </c>
      <c r="P12" s="20"/>
      <c r="Q12" s="20"/>
      <c r="R12" s="20" t="s">
        <v>25</v>
      </c>
      <c r="S12" s="20"/>
      <c r="T12" s="20">
        <v>2069</v>
      </c>
      <c r="U12" s="21">
        <v>20</v>
      </c>
      <c r="V12" s="22" t="s">
        <v>160</v>
      </c>
      <c r="W12" s="37">
        <v>8000</v>
      </c>
      <c r="X12" s="7">
        <v>20000</v>
      </c>
      <c r="Y12" s="20"/>
      <c r="Z12" s="20">
        <v>1</v>
      </c>
      <c r="AA12" s="20"/>
      <c r="AB12" s="20">
        <v>2</v>
      </c>
      <c r="AC12" s="20">
        <v>5</v>
      </c>
      <c r="AD12" s="20"/>
      <c r="AE12" s="20"/>
      <c r="AF12" s="20">
        <v>4</v>
      </c>
      <c r="AG12" s="20">
        <v>2.5</v>
      </c>
      <c r="AH12" s="55">
        <v>3</v>
      </c>
    </row>
    <row r="13" spans="1:34" ht="16.2" thickBot="1" x14ac:dyDescent="0.35">
      <c r="A13" s="4">
        <v>10</v>
      </c>
      <c r="B13" s="67" t="s">
        <v>124</v>
      </c>
      <c r="C13" s="52" t="s">
        <v>89</v>
      </c>
      <c r="D13" s="66">
        <v>2</v>
      </c>
      <c r="E13" s="10">
        <v>5</v>
      </c>
      <c r="F13" s="10">
        <v>2</v>
      </c>
      <c r="G13" s="10">
        <f t="shared" si="0"/>
        <v>7</v>
      </c>
      <c r="H13" s="10">
        <v>4</v>
      </c>
      <c r="I13" s="10">
        <v>1</v>
      </c>
      <c r="J13" s="10">
        <v>1</v>
      </c>
      <c r="K13" s="10">
        <v>1</v>
      </c>
      <c r="L13" s="10">
        <v>3</v>
      </c>
      <c r="M13" s="10">
        <v>1</v>
      </c>
      <c r="N13" s="20">
        <v>2</v>
      </c>
      <c r="O13" s="10" t="s">
        <v>24</v>
      </c>
      <c r="P13" s="10"/>
      <c r="Q13" s="10"/>
      <c r="R13" s="10"/>
      <c r="S13" s="10" t="s">
        <v>25</v>
      </c>
      <c r="T13" s="10">
        <v>2069</v>
      </c>
      <c r="U13" s="21">
        <v>20</v>
      </c>
      <c r="V13" s="19" t="s">
        <v>160</v>
      </c>
      <c r="W13" s="37">
        <v>8000</v>
      </c>
      <c r="X13" s="7">
        <v>20000</v>
      </c>
      <c r="Y13" s="10"/>
      <c r="Z13" s="10">
        <v>1</v>
      </c>
      <c r="AA13" s="10">
        <v>1</v>
      </c>
      <c r="AB13" s="10">
        <v>3</v>
      </c>
      <c r="AC13" s="10">
        <v>5</v>
      </c>
      <c r="AD13" s="10"/>
      <c r="AE13" s="10"/>
      <c r="AF13" s="10">
        <v>3</v>
      </c>
      <c r="AG13" s="10">
        <v>2.5</v>
      </c>
      <c r="AH13" s="55">
        <v>3</v>
      </c>
    </row>
    <row r="14" spans="1:34" ht="16.2" thickBot="1" x14ac:dyDescent="0.35">
      <c r="A14" s="4">
        <v>11</v>
      </c>
      <c r="B14" s="67" t="s">
        <v>51</v>
      </c>
      <c r="C14" s="52" t="s">
        <v>89</v>
      </c>
      <c r="D14" s="66">
        <v>2</v>
      </c>
      <c r="E14" s="10">
        <v>4</v>
      </c>
      <c r="F14" s="10">
        <v>4</v>
      </c>
      <c r="G14" s="10">
        <f t="shared" si="0"/>
        <v>8</v>
      </c>
      <c r="H14" s="23">
        <v>3</v>
      </c>
      <c r="I14" s="10">
        <v>3</v>
      </c>
      <c r="J14" s="10">
        <v>1</v>
      </c>
      <c r="K14" s="10">
        <v>1</v>
      </c>
      <c r="L14" s="10">
        <v>2</v>
      </c>
      <c r="M14" s="20">
        <v>2</v>
      </c>
      <c r="N14" s="20">
        <v>3</v>
      </c>
      <c r="O14" s="10" t="s">
        <v>24</v>
      </c>
      <c r="P14" s="10"/>
      <c r="Q14" s="10"/>
      <c r="R14" s="10" t="s">
        <v>25</v>
      </c>
      <c r="S14" s="10"/>
      <c r="T14" s="10">
        <v>2067</v>
      </c>
      <c r="U14" s="21">
        <v>20</v>
      </c>
      <c r="V14" s="19" t="s">
        <v>160</v>
      </c>
      <c r="W14" s="37">
        <v>8000</v>
      </c>
      <c r="X14" s="7">
        <v>20000</v>
      </c>
      <c r="Y14" s="10"/>
      <c r="Z14" s="10">
        <v>1</v>
      </c>
      <c r="AA14" s="10">
        <v>1</v>
      </c>
      <c r="AB14" s="10">
        <v>4</v>
      </c>
      <c r="AC14" s="10">
        <v>5</v>
      </c>
      <c r="AD14" s="85" t="s">
        <v>161</v>
      </c>
      <c r="AE14" s="85" t="s">
        <v>161</v>
      </c>
      <c r="AF14" s="85" t="s">
        <v>161</v>
      </c>
      <c r="AG14" s="85" t="s">
        <v>161</v>
      </c>
      <c r="AH14" s="55">
        <v>3</v>
      </c>
    </row>
    <row r="15" spans="1:34" ht="16.2" thickBot="1" x14ac:dyDescent="0.35">
      <c r="A15" s="4">
        <v>12</v>
      </c>
      <c r="B15" s="67" t="s">
        <v>52</v>
      </c>
      <c r="C15" s="52" t="s">
        <v>89</v>
      </c>
      <c r="D15" s="66">
        <v>2</v>
      </c>
      <c r="E15" s="10">
        <v>3</v>
      </c>
      <c r="F15" s="10">
        <v>5</v>
      </c>
      <c r="G15" s="10">
        <f t="shared" si="0"/>
        <v>8</v>
      </c>
      <c r="H15" s="23">
        <v>3</v>
      </c>
      <c r="I15" s="10">
        <v>3</v>
      </c>
      <c r="J15" s="10"/>
      <c r="K15" s="20">
        <v>2</v>
      </c>
      <c r="L15" s="10">
        <v>2</v>
      </c>
      <c r="M15" s="10">
        <v>1</v>
      </c>
      <c r="N15" s="20">
        <v>2</v>
      </c>
      <c r="O15" s="10" t="s">
        <v>24</v>
      </c>
      <c r="P15" s="10"/>
      <c r="Q15" s="10"/>
      <c r="R15" s="10" t="s">
        <v>25</v>
      </c>
      <c r="S15" s="10"/>
      <c r="T15" s="10">
        <v>2069</v>
      </c>
      <c r="U15" s="21">
        <v>20</v>
      </c>
      <c r="V15" s="19" t="s">
        <v>160</v>
      </c>
      <c r="W15" s="37">
        <v>8000</v>
      </c>
      <c r="X15" s="7">
        <v>20000</v>
      </c>
      <c r="Y15" s="10"/>
      <c r="Z15" s="10">
        <v>1</v>
      </c>
      <c r="AA15" s="10"/>
      <c r="AB15" s="10">
        <v>2</v>
      </c>
      <c r="AC15" s="10">
        <v>5</v>
      </c>
      <c r="AD15" s="10"/>
      <c r="AE15" s="10"/>
      <c r="AF15" s="10">
        <v>3</v>
      </c>
      <c r="AG15" s="10">
        <v>2.5</v>
      </c>
      <c r="AH15" s="55">
        <v>3</v>
      </c>
    </row>
    <row r="16" spans="1:34" ht="16.2" thickBot="1" x14ac:dyDescent="0.35">
      <c r="A16" s="4">
        <v>13</v>
      </c>
      <c r="B16" s="67" t="s">
        <v>126</v>
      </c>
      <c r="C16" s="52" t="s">
        <v>89</v>
      </c>
      <c r="D16" s="66">
        <v>2</v>
      </c>
      <c r="E16" s="10">
        <v>3</v>
      </c>
      <c r="F16" s="10">
        <v>3</v>
      </c>
      <c r="G16" s="10">
        <f t="shared" si="0"/>
        <v>6</v>
      </c>
      <c r="H16" s="10">
        <v>2</v>
      </c>
      <c r="I16" s="10">
        <v>1</v>
      </c>
      <c r="J16" s="10">
        <v>1</v>
      </c>
      <c r="K16" s="10">
        <v>2</v>
      </c>
      <c r="L16" s="10">
        <v>1</v>
      </c>
      <c r="M16" s="10">
        <v>1</v>
      </c>
      <c r="N16" s="20">
        <v>2</v>
      </c>
      <c r="O16" s="10" t="s">
        <v>24</v>
      </c>
      <c r="P16" s="10"/>
      <c r="Q16" s="10"/>
      <c r="R16" s="10"/>
      <c r="S16" s="10" t="s">
        <v>25</v>
      </c>
      <c r="T16" s="10">
        <v>2068</v>
      </c>
      <c r="U16" s="21">
        <v>20</v>
      </c>
      <c r="V16" s="19" t="s">
        <v>160</v>
      </c>
      <c r="W16" s="37">
        <v>8000</v>
      </c>
      <c r="X16" s="7">
        <v>20000</v>
      </c>
      <c r="Y16" s="10"/>
      <c r="Z16" s="10">
        <v>1</v>
      </c>
      <c r="AA16" s="10">
        <v>1</v>
      </c>
      <c r="AB16" s="10">
        <v>4</v>
      </c>
      <c r="AC16" s="10">
        <v>5</v>
      </c>
      <c r="AD16" s="10"/>
      <c r="AE16" s="10"/>
      <c r="AF16" s="10"/>
      <c r="AG16" s="10"/>
      <c r="AH16" s="55">
        <v>2</v>
      </c>
    </row>
    <row r="17" spans="1:34" ht="16.2" thickBot="1" x14ac:dyDescent="0.35">
      <c r="A17" s="4">
        <v>14</v>
      </c>
      <c r="B17" s="67" t="s">
        <v>54</v>
      </c>
      <c r="C17" s="52" t="s">
        <v>89</v>
      </c>
      <c r="D17" s="66">
        <v>2</v>
      </c>
      <c r="E17" s="10">
        <v>4</v>
      </c>
      <c r="F17" s="10">
        <v>3</v>
      </c>
      <c r="G17" s="10">
        <f t="shared" si="0"/>
        <v>7</v>
      </c>
      <c r="H17" s="10">
        <v>3</v>
      </c>
      <c r="I17" s="10">
        <v>1</v>
      </c>
      <c r="J17" s="10">
        <v>1</v>
      </c>
      <c r="K17" s="10">
        <v>2</v>
      </c>
      <c r="L17" s="10">
        <v>1</v>
      </c>
      <c r="M17" s="10"/>
      <c r="N17" s="20">
        <v>1</v>
      </c>
      <c r="O17" s="10" t="s">
        <v>24</v>
      </c>
      <c r="P17" s="10"/>
      <c r="Q17" s="10"/>
      <c r="R17" s="10" t="s">
        <v>25</v>
      </c>
      <c r="S17" s="10"/>
      <c r="T17" s="10">
        <v>2068</v>
      </c>
      <c r="U17" s="21">
        <v>20</v>
      </c>
      <c r="V17" s="19" t="s">
        <v>160</v>
      </c>
      <c r="W17" s="37">
        <v>8000</v>
      </c>
      <c r="X17" s="7">
        <v>20000</v>
      </c>
      <c r="Y17" s="10"/>
      <c r="Z17" s="10">
        <v>1</v>
      </c>
      <c r="AA17" s="10">
        <v>1</v>
      </c>
      <c r="AB17" s="10">
        <v>2</v>
      </c>
      <c r="AC17" s="10">
        <v>5</v>
      </c>
      <c r="AD17" s="10">
        <v>1</v>
      </c>
      <c r="AE17" s="10">
        <v>5</v>
      </c>
      <c r="AF17" s="10">
        <v>2</v>
      </c>
      <c r="AG17" s="10">
        <v>1.5</v>
      </c>
      <c r="AH17" s="55">
        <v>2</v>
      </c>
    </row>
    <row r="18" spans="1:34" ht="16.2" thickBot="1" x14ac:dyDescent="0.35">
      <c r="A18" s="4">
        <v>15</v>
      </c>
      <c r="B18" s="67" t="s">
        <v>55</v>
      </c>
      <c r="C18" s="52" t="s">
        <v>89</v>
      </c>
      <c r="D18" s="66">
        <v>3</v>
      </c>
      <c r="E18" s="10">
        <v>3</v>
      </c>
      <c r="F18" s="10">
        <v>5</v>
      </c>
      <c r="G18" s="10">
        <f t="shared" si="0"/>
        <v>8</v>
      </c>
      <c r="H18" s="10">
        <v>2</v>
      </c>
      <c r="I18" s="10">
        <v>2</v>
      </c>
      <c r="J18" s="10">
        <v>1</v>
      </c>
      <c r="K18" s="10">
        <v>3</v>
      </c>
      <c r="L18" s="10">
        <v>1</v>
      </c>
      <c r="M18" s="10"/>
      <c r="N18" s="20">
        <v>1</v>
      </c>
      <c r="O18" s="10" t="s">
        <v>137</v>
      </c>
      <c r="P18" s="10" t="s">
        <v>25</v>
      </c>
      <c r="Q18" s="10"/>
      <c r="R18" s="10"/>
      <c r="S18" s="10"/>
      <c r="T18" s="10">
        <v>2069</v>
      </c>
      <c r="U18" s="21">
        <v>20</v>
      </c>
      <c r="V18" s="19" t="s">
        <v>160</v>
      </c>
      <c r="W18" s="37">
        <v>8000</v>
      </c>
      <c r="X18" s="10">
        <v>22000</v>
      </c>
      <c r="Y18" s="10"/>
      <c r="Z18" s="10">
        <v>1</v>
      </c>
      <c r="AA18" s="10"/>
      <c r="AB18" s="10">
        <v>2</v>
      </c>
      <c r="AC18" s="10">
        <v>5</v>
      </c>
      <c r="AD18" s="10"/>
      <c r="AE18" s="10"/>
      <c r="AF18" s="10"/>
      <c r="AG18" s="10">
        <v>1.5</v>
      </c>
      <c r="AH18" s="55">
        <v>2</v>
      </c>
    </row>
    <row r="19" spans="1:34" ht="16.2" thickBot="1" x14ac:dyDescent="0.35">
      <c r="A19" s="4">
        <v>16</v>
      </c>
      <c r="B19" s="67" t="s">
        <v>56</v>
      </c>
      <c r="C19" s="52" t="s">
        <v>89</v>
      </c>
      <c r="D19" s="66">
        <v>3</v>
      </c>
      <c r="E19" s="10">
        <v>4</v>
      </c>
      <c r="F19" s="10">
        <v>6</v>
      </c>
      <c r="G19" s="10">
        <f t="shared" si="0"/>
        <v>10</v>
      </c>
      <c r="H19" s="10">
        <v>3</v>
      </c>
      <c r="I19" s="10">
        <v>4</v>
      </c>
      <c r="J19" s="10">
        <v>1</v>
      </c>
      <c r="K19" s="23">
        <v>2</v>
      </c>
      <c r="L19" s="10">
        <v>2</v>
      </c>
      <c r="M19" s="10">
        <v>2</v>
      </c>
      <c r="N19" s="20">
        <v>2</v>
      </c>
      <c r="O19" s="10" t="s">
        <v>24</v>
      </c>
      <c r="P19" s="10"/>
      <c r="Q19" s="10"/>
      <c r="R19" s="10" t="s">
        <v>25</v>
      </c>
      <c r="S19" s="10"/>
      <c r="T19" s="10">
        <v>2068</v>
      </c>
      <c r="U19" s="21">
        <v>20</v>
      </c>
      <c r="V19" s="19" t="s">
        <v>160</v>
      </c>
      <c r="W19" s="37">
        <v>8000</v>
      </c>
      <c r="X19" s="10">
        <v>22000</v>
      </c>
      <c r="Y19" s="10"/>
      <c r="Z19" s="10">
        <v>1</v>
      </c>
      <c r="AA19" s="10">
        <v>1</v>
      </c>
      <c r="AB19" s="10">
        <v>2</v>
      </c>
      <c r="AC19" s="10">
        <v>5</v>
      </c>
      <c r="AD19" s="10"/>
      <c r="AE19" s="10"/>
      <c r="AF19" s="10">
        <v>4</v>
      </c>
      <c r="AG19" s="10">
        <v>2.5</v>
      </c>
      <c r="AH19" s="55">
        <v>3</v>
      </c>
    </row>
    <row r="20" spans="1:34" ht="16.2" thickBot="1" x14ac:dyDescent="0.35">
      <c r="A20" s="4">
        <v>17</v>
      </c>
      <c r="B20" s="67" t="s">
        <v>57</v>
      </c>
      <c r="C20" s="52" t="s">
        <v>89</v>
      </c>
      <c r="D20" s="66">
        <v>3</v>
      </c>
      <c r="E20" s="10">
        <v>3</v>
      </c>
      <c r="F20" s="10">
        <v>4</v>
      </c>
      <c r="G20" s="10">
        <f t="shared" si="0"/>
        <v>7</v>
      </c>
      <c r="H20" s="10">
        <v>3</v>
      </c>
      <c r="I20" s="10">
        <v>2</v>
      </c>
      <c r="J20" s="10"/>
      <c r="K20" s="20">
        <v>2</v>
      </c>
      <c r="L20" s="10">
        <v>1</v>
      </c>
      <c r="M20" s="10">
        <v>1</v>
      </c>
      <c r="N20" s="20">
        <v>2</v>
      </c>
      <c r="O20" s="10" t="s">
        <v>31</v>
      </c>
      <c r="P20" s="10"/>
      <c r="Q20" s="10"/>
      <c r="R20" s="10" t="s">
        <v>25</v>
      </c>
      <c r="S20" s="10"/>
      <c r="T20" s="10">
        <v>2067</v>
      </c>
      <c r="U20" s="21">
        <v>20</v>
      </c>
      <c r="V20" s="19" t="s">
        <v>160</v>
      </c>
      <c r="W20" s="37">
        <v>8000</v>
      </c>
      <c r="X20" s="10">
        <v>22000</v>
      </c>
      <c r="Y20" s="10"/>
      <c r="Z20" s="10">
        <v>1</v>
      </c>
      <c r="AA20" s="10">
        <v>1</v>
      </c>
      <c r="AB20" s="10">
        <v>2</v>
      </c>
      <c r="AC20" s="10">
        <v>5</v>
      </c>
      <c r="AD20" s="10"/>
      <c r="AE20" s="10"/>
      <c r="AF20" s="10">
        <v>5</v>
      </c>
      <c r="AG20" s="10">
        <v>1.5</v>
      </c>
      <c r="AH20" s="55">
        <v>4</v>
      </c>
    </row>
    <row r="21" spans="1:34" ht="16.2" thickBot="1" x14ac:dyDescent="0.35">
      <c r="A21" s="4">
        <v>18</v>
      </c>
      <c r="B21" s="70" t="s">
        <v>135</v>
      </c>
      <c r="C21" s="52" t="s">
        <v>89</v>
      </c>
      <c r="D21" s="66">
        <v>3</v>
      </c>
      <c r="E21" s="10">
        <v>2</v>
      </c>
      <c r="F21" s="10">
        <v>3</v>
      </c>
      <c r="G21" s="10">
        <f t="shared" si="0"/>
        <v>5</v>
      </c>
      <c r="H21" s="10">
        <v>1</v>
      </c>
      <c r="I21" s="10"/>
      <c r="J21" s="10">
        <v>1</v>
      </c>
      <c r="K21" s="20">
        <v>3</v>
      </c>
      <c r="L21" s="10">
        <v>1</v>
      </c>
      <c r="M21" s="10"/>
      <c r="N21" s="20"/>
      <c r="O21" s="10" t="s">
        <v>24</v>
      </c>
      <c r="P21" s="10"/>
      <c r="Q21" s="10"/>
      <c r="R21" s="10" t="s">
        <v>25</v>
      </c>
      <c r="S21" s="10"/>
      <c r="T21" s="10">
        <v>2069</v>
      </c>
      <c r="U21" s="21">
        <v>30</v>
      </c>
      <c r="V21" s="19" t="s">
        <v>160</v>
      </c>
      <c r="W21" s="19">
        <v>6000</v>
      </c>
      <c r="X21" s="10">
        <v>33000</v>
      </c>
      <c r="Y21" s="10">
        <v>1</v>
      </c>
      <c r="Z21" s="10">
        <v>1</v>
      </c>
      <c r="AA21" s="10">
        <v>1</v>
      </c>
      <c r="AB21" s="10">
        <v>3</v>
      </c>
      <c r="AC21" s="10">
        <v>5</v>
      </c>
      <c r="AD21" s="10">
        <v>1</v>
      </c>
      <c r="AE21" s="10">
        <v>10</v>
      </c>
      <c r="AF21" s="10">
        <v>2</v>
      </c>
      <c r="AG21" s="10">
        <v>2.5</v>
      </c>
      <c r="AH21" s="55">
        <v>2</v>
      </c>
    </row>
    <row r="22" spans="1:34" ht="16.2" thickBot="1" x14ac:dyDescent="0.35">
      <c r="A22" s="4">
        <v>19</v>
      </c>
      <c r="B22" s="67" t="s">
        <v>133</v>
      </c>
      <c r="C22" s="52" t="s">
        <v>89</v>
      </c>
      <c r="D22" s="66">
        <v>3</v>
      </c>
      <c r="E22" s="10">
        <v>2</v>
      </c>
      <c r="F22" s="10">
        <v>5</v>
      </c>
      <c r="G22" s="10">
        <f t="shared" si="0"/>
        <v>7</v>
      </c>
      <c r="H22" s="10">
        <v>1</v>
      </c>
      <c r="I22" s="10">
        <v>3</v>
      </c>
      <c r="J22" s="10">
        <v>1</v>
      </c>
      <c r="K22" s="10">
        <v>2</v>
      </c>
      <c r="L22" s="10"/>
      <c r="M22" s="10">
        <v>1</v>
      </c>
      <c r="N22" s="20"/>
      <c r="O22" s="10" t="s">
        <v>29</v>
      </c>
      <c r="P22" s="10"/>
      <c r="Q22" s="10"/>
      <c r="R22" s="10"/>
      <c r="S22" s="10" t="s">
        <v>25</v>
      </c>
      <c r="T22" s="10">
        <v>2069</v>
      </c>
      <c r="U22" s="21">
        <v>30</v>
      </c>
      <c r="V22" s="19" t="s">
        <v>160</v>
      </c>
      <c r="W22" s="19">
        <v>6000</v>
      </c>
      <c r="X22" s="10">
        <v>33000</v>
      </c>
      <c r="Y22" s="10"/>
      <c r="Z22" s="10">
        <v>1</v>
      </c>
      <c r="AA22" s="10">
        <v>1</v>
      </c>
      <c r="AB22" s="10">
        <v>5</v>
      </c>
      <c r="AC22" s="10">
        <v>5</v>
      </c>
      <c r="AD22" s="10">
        <v>1</v>
      </c>
      <c r="AE22" s="10">
        <v>5</v>
      </c>
      <c r="AF22" s="10"/>
      <c r="AG22" s="10"/>
      <c r="AH22" s="55">
        <v>2</v>
      </c>
    </row>
    <row r="23" spans="1:34" ht="16.2" thickBot="1" x14ac:dyDescent="0.35">
      <c r="A23" s="4">
        <v>20</v>
      </c>
      <c r="B23" s="70" t="s">
        <v>134</v>
      </c>
      <c r="C23" s="52" t="s">
        <v>89</v>
      </c>
      <c r="D23" s="66">
        <v>3</v>
      </c>
      <c r="E23" s="10">
        <v>4</v>
      </c>
      <c r="F23" s="10">
        <v>2</v>
      </c>
      <c r="G23" s="10">
        <f t="shared" si="0"/>
        <v>6</v>
      </c>
      <c r="H23" s="10">
        <v>2</v>
      </c>
      <c r="I23" s="10">
        <v>1</v>
      </c>
      <c r="J23" s="10">
        <v>2</v>
      </c>
      <c r="K23" s="10">
        <v>1</v>
      </c>
      <c r="L23" s="10">
        <v>1</v>
      </c>
      <c r="M23" s="10"/>
      <c r="N23" s="20">
        <v>1</v>
      </c>
      <c r="O23" s="10" t="s">
        <v>24</v>
      </c>
      <c r="P23" s="10"/>
      <c r="Q23" s="10"/>
      <c r="R23" s="10" t="s">
        <v>25</v>
      </c>
      <c r="S23" s="10"/>
      <c r="T23" s="10">
        <v>2069</v>
      </c>
      <c r="U23" s="21">
        <v>30</v>
      </c>
      <c r="V23" s="19" t="s">
        <v>160</v>
      </c>
      <c r="W23" s="19">
        <v>6000</v>
      </c>
      <c r="X23" s="10">
        <v>33000</v>
      </c>
      <c r="Y23" s="10"/>
      <c r="Z23" s="10">
        <v>1</v>
      </c>
      <c r="AA23" s="10">
        <v>1</v>
      </c>
      <c r="AB23" s="10">
        <v>2</v>
      </c>
      <c r="AC23" s="10">
        <v>10</v>
      </c>
      <c r="AD23" s="10"/>
      <c r="AE23" s="10"/>
      <c r="AF23" s="10">
        <v>2</v>
      </c>
      <c r="AG23" s="20">
        <v>2.5</v>
      </c>
      <c r="AH23" s="55">
        <v>3</v>
      </c>
    </row>
    <row r="24" spans="1:34" ht="16.2" thickBot="1" x14ac:dyDescent="0.35">
      <c r="A24" s="4">
        <v>21</v>
      </c>
      <c r="B24" s="67" t="s">
        <v>128</v>
      </c>
      <c r="C24" s="52" t="s">
        <v>89</v>
      </c>
      <c r="D24" s="66">
        <v>2</v>
      </c>
      <c r="E24" s="10">
        <v>3</v>
      </c>
      <c r="F24" s="10">
        <v>4</v>
      </c>
      <c r="G24" s="10">
        <f t="shared" si="0"/>
        <v>7</v>
      </c>
      <c r="H24" s="10">
        <v>2</v>
      </c>
      <c r="I24" s="10">
        <v>1</v>
      </c>
      <c r="J24" s="10">
        <v>1</v>
      </c>
      <c r="K24" s="20">
        <v>3</v>
      </c>
      <c r="L24" s="10">
        <v>1</v>
      </c>
      <c r="M24" s="10">
        <v>1</v>
      </c>
      <c r="N24" s="20">
        <v>2</v>
      </c>
      <c r="O24" s="10" t="s">
        <v>98</v>
      </c>
      <c r="P24" s="10"/>
      <c r="Q24" s="10"/>
      <c r="R24" s="10" t="s">
        <v>25</v>
      </c>
      <c r="S24" s="10"/>
      <c r="T24" s="10">
        <v>2069</v>
      </c>
      <c r="U24" s="21">
        <v>30</v>
      </c>
      <c r="V24" s="19" t="s">
        <v>160</v>
      </c>
      <c r="W24" s="19">
        <v>6000</v>
      </c>
      <c r="X24" s="10">
        <v>30000</v>
      </c>
      <c r="Y24" s="10"/>
      <c r="Z24" s="10">
        <v>1</v>
      </c>
      <c r="AA24" s="10">
        <v>1</v>
      </c>
      <c r="AB24" s="10">
        <v>2</v>
      </c>
      <c r="AC24" s="10">
        <v>10</v>
      </c>
      <c r="AD24" s="10">
        <v>1</v>
      </c>
      <c r="AE24" s="10">
        <v>10</v>
      </c>
      <c r="AF24" s="10"/>
      <c r="AG24" s="10"/>
      <c r="AH24" s="55">
        <v>3</v>
      </c>
    </row>
    <row r="25" spans="1:34" ht="16.2" thickBot="1" x14ac:dyDescent="0.35">
      <c r="A25" s="4">
        <v>22</v>
      </c>
      <c r="B25" s="70" t="s">
        <v>136</v>
      </c>
      <c r="C25" s="52" t="s">
        <v>89</v>
      </c>
      <c r="D25" s="66">
        <v>2</v>
      </c>
      <c r="E25" s="10">
        <v>4</v>
      </c>
      <c r="F25" s="10">
        <v>3</v>
      </c>
      <c r="G25" s="10">
        <f t="shared" si="0"/>
        <v>7</v>
      </c>
      <c r="H25" s="10">
        <v>2</v>
      </c>
      <c r="I25" s="10">
        <v>1</v>
      </c>
      <c r="J25" s="10">
        <v>2</v>
      </c>
      <c r="K25" s="10">
        <v>2</v>
      </c>
      <c r="L25" s="10">
        <v>1</v>
      </c>
      <c r="M25" s="10"/>
      <c r="N25" s="20"/>
      <c r="O25" s="10" t="s">
        <v>24</v>
      </c>
      <c r="P25" s="10"/>
      <c r="Q25" s="10" t="s">
        <v>25</v>
      </c>
      <c r="R25" s="10"/>
      <c r="S25" s="10"/>
      <c r="T25" s="10">
        <v>2068</v>
      </c>
      <c r="U25" s="21">
        <v>30</v>
      </c>
      <c r="V25" s="19" t="s">
        <v>90</v>
      </c>
      <c r="W25" s="19">
        <v>6000</v>
      </c>
      <c r="X25" s="10">
        <v>30000</v>
      </c>
      <c r="Y25" s="10"/>
      <c r="Z25" s="10"/>
      <c r="AA25" s="10"/>
      <c r="AB25" s="10">
        <v>4</v>
      </c>
      <c r="AC25" s="10">
        <v>5</v>
      </c>
      <c r="AD25" s="10">
        <v>2</v>
      </c>
      <c r="AE25" s="10">
        <v>5</v>
      </c>
      <c r="AF25" s="10"/>
      <c r="AG25" s="20"/>
      <c r="AH25" s="55">
        <v>2</v>
      </c>
    </row>
    <row r="26" spans="1:34" ht="16.2" thickBot="1" x14ac:dyDescent="0.35">
      <c r="A26" s="4">
        <v>23</v>
      </c>
      <c r="B26" s="67" t="s">
        <v>63</v>
      </c>
      <c r="C26" s="52" t="s">
        <v>89</v>
      </c>
      <c r="D26" s="66">
        <v>2</v>
      </c>
      <c r="E26" s="10">
        <v>2</v>
      </c>
      <c r="F26" s="10">
        <v>3</v>
      </c>
      <c r="G26" s="10">
        <f t="shared" si="0"/>
        <v>5</v>
      </c>
      <c r="H26" s="10">
        <v>2</v>
      </c>
      <c r="I26" s="10">
        <v>3</v>
      </c>
      <c r="J26" s="10"/>
      <c r="K26" s="10"/>
      <c r="L26" s="10">
        <v>1</v>
      </c>
      <c r="M26" s="10">
        <v>1</v>
      </c>
      <c r="N26" s="20">
        <v>2</v>
      </c>
      <c r="O26" s="10" t="s">
        <v>32</v>
      </c>
      <c r="P26" s="10"/>
      <c r="Q26" s="10"/>
      <c r="R26" s="10"/>
      <c r="S26" s="10" t="s">
        <v>25</v>
      </c>
      <c r="T26" s="10">
        <v>2068</v>
      </c>
      <c r="U26" s="21">
        <v>30</v>
      </c>
      <c r="V26" s="19" t="s">
        <v>90</v>
      </c>
      <c r="W26" s="19">
        <v>6000</v>
      </c>
      <c r="X26" s="10">
        <v>30000</v>
      </c>
      <c r="Y26" s="10">
        <v>1</v>
      </c>
      <c r="Z26" s="10">
        <v>1</v>
      </c>
      <c r="AA26" s="10"/>
      <c r="AB26" s="10">
        <v>2</v>
      </c>
      <c r="AC26" s="10">
        <v>5</v>
      </c>
      <c r="AD26" s="10">
        <v>1</v>
      </c>
      <c r="AE26" s="10">
        <v>10</v>
      </c>
      <c r="AF26" s="10"/>
      <c r="AG26" s="20"/>
      <c r="AH26" s="55">
        <v>3</v>
      </c>
    </row>
    <row r="27" spans="1:34" ht="16.2" thickBot="1" x14ac:dyDescent="0.35">
      <c r="A27" s="4">
        <v>24</v>
      </c>
      <c r="B27" s="67" t="s">
        <v>64</v>
      </c>
      <c r="C27" s="52" t="s">
        <v>89</v>
      </c>
      <c r="D27" s="66">
        <v>3</v>
      </c>
      <c r="E27" s="10">
        <v>4</v>
      </c>
      <c r="F27" s="10">
        <v>2</v>
      </c>
      <c r="G27" s="10">
        <f t="shared" si="0"/>
        <v>6</v>
      </c>
      <c r="H27" s="10">
        <v>4</v>
      </c>
      <c r="I27" s="10">
        <v>1</v>
      </c>
      <c r="J27" s="10"/>
      <c r="K27" s="10">
        <v>1</v>
      </c>
      <c r="L27" s="10">
        <v>3</v>
      </c>
      <c r="M27" s="10">
        <v>1</v>
      </c>
      <c r="N27" s="20">
        <v>2</v>
      </c>
      <c r="O27" s="10" t="s">
        <v>33</v>
      </c>
      <c r="P27" s="10"/>
      <c r="Q27" s="10"/>
      <c r="R27" s="10"/>
      <c r="S27" s="10" t="s">
        <v>25</v>
      </c>
      <c r="T27" s="10">
        <v>2068</v>
      </c>
      <c r="U27" s="21">
        <v>30</v>
      </c>
      <c r="V27" s="19" t="s">
        <v>90</v>
      </c>
      <c r="W27" s="19">
        <v>6000</v>
      </c>
      <c r="X27" s="10">
        <v>33000</v>
      </c>
      <c r="Y27" s="10"/>
      <c r="Z27" s="10">
        <v>1</v>
      </c>
      <c r="AA27" s="10">
        <v>1</v>
      </c>
      <c r="AB27" s="10">
        <v>6</v>
      </c>
      <c r="AC27" s="10">
        <v>5</v>
      </c>
      <c r="AD27" s="10"/>
      <c r="AE27" s="10"/>
      <c r="AF27" s="10"/>
      <c r="AG27" s="20"/>
      <c r="AH27" s="55">
        <v>3</v>
      </c>
    </row>
    <row r="28" spans="1:34" ht="16.2" thickBot="1" x14ac:dyDescent="0.35">
      <c r="A28" s="4">
        <v>25</v>
      </c>
      <c r="B28" s="67" t="s">
        <v>97</v>
      </c>
      <c r="C28" s="52" t="s">
        <v>89</v>
      </c>
      <c r="D28" s="66">
        <v>3</v>
      </c>
      <c r="E28" s="10">
        <v>3</v>
      </c>
      <c r="F28" s="10">
        <v>3</v>
      </c>
      <c r="G28" s="10">
        <f t="shared" si="0"/>
        <v>6</v>
      </c>
      <c r="H28" s="10">
        <v>3</v>
      </c>
      <c r="I28" s="10">
        <v>2</v>
      </c>
      <c r="J28" s="10"/>
      <c r="K28" s="20">
        <v>1</v>
      </c>
      <c r="L28" s="10">
        <v>2</v>
      </c>
      <c r="M28" s="10">
        <v>2</v>
      </c>
      <c r="N28" s="20">
        <v>2</v>
      </c>
      <c r="O28" s="10" t="s">
        <v>24</v>
      </c>
      <c r="P28" s="10"/>
      <c r="Q28" s="10"/>
      <c r="R28" s="10" t="s">
        <v>25</v>
      </c>
      <c r="S28" s="10"/>
      <c r="T28" s="10">
        <v>2068</v>
      </c>
      <c r="U28" s="21">
        <v>30</v>
      </c>
      <c r="V28" s="19" t="s">
        <v>90</v>
      </c>
      <c r="W28" s="19">
        <v>6000</v>
      </c>
      <c r="X28" s="10">
        <v>33000</v>
      </c>
      <c r="Y28" s="10">
        <v>1</v>
      </c>
      <c r="Z28" s="10">
        <v>1</v>
      </c>
      <c r="AA28" s="10">
        <v>1</v>
      </c>
      <c r="AB28" s="10">
        <v>2</v>
      </c>
      <c r="AC28" s="10">
        <v>5</v>
      </c>
      <c r="AD28" s="10"/>
      <c r="AE28" s="10">
        <v>5</v>
      </c>
      <c r="AF28" s="10">
        <v>2</v>
      </c>
      <c r="AG28" s="20">
        <v>1.5</v>
      </c>
      <c r="AH28" s="55">
        <v>2</v>
      </c>
    </row>
    <row r="29" spans="1:34" ht="16.2" thickBot="1" x14ac:dyDescent="0.35">
      <c r="A29" s="4">
        <v>26</v>
      </c>
      <c r="B29" s="67" t="s">
        <v>65</v>
      </c>
      <c r="C29" s="52" t="s">
        <v>89</v>
      </c>
      <c r="D29" s="66">
        <v>3</v>
      </c>
      <c r="E29" s="10">
        <v>2</v>
      </c>
      <c r="F29" s="10">
        <v>4</v>
      </c>
      <c r="G29" s="10">
        <f t="shared" si="0"/>
        <v>6</v>
      </c>
      <c r="H29" s="10">
        <v>1</v>
      </c>
      <c r="I29" s="10">
        <v>3</v>
      </c>
      <c r="J29" s="10">
        <v>1</v>
      </c>
      <c r="K29" s="10">
        <v>1</v>
      </c>
      <c r="L29" s="10">
        <v>1</v>
      </c>
      <c r="M29" s="20">
        <v>2</v>
      </c>
      <c r="N29" s="20">
        <v>2</v>
      </c>
      <c r="O29" s="10" t="s">
        <v>24</v>
      </c>
      <c r="P29" s="10"/>
      <c r="Q29" s="10"/>
      <c r="R29" s="10"/>
      <c r="S29" s="10" t="s">
        <v>25</v>
      </c>
      <c r="T29" s="10">
        <v>2068</v>
      </c>
      <c r="U29" s="21">
        <v>25</v>
      </c>
      <c r="V29" s="19" t="s">
        <v>91</v>
      </c>
      <c r="W29" s="19">
        <v>8000</v>
      </c>
      <c r="X29" s="10">
        <v>28000</v>
      </c>
      <c r="Y29" s="10"/>
      <c r="Z29" s="10">
        <v>1</v>
      </c>
      <c r="AA29" s="10">
        <v>1</v>
      </c>
      <c r="AB29" s="10">
        <v>3</v>
      </c>
      <c r="AC29" s="10">
        <v>5</v>
      </c>
      <c r="AD29" s="10"/>
      <c r="AE29" s="10">
        <v>5</v>
      </c>
      <c r="AF29" s="10">
        <v>2</v>
      </c>
      <c r="AG29" s="20">
        <v>2.5</v>
      </c>
      <c r="AH29" s="55">
        <v>2</v>
      </c>
    </row>
    <row r="30" spans="1:34" ht="16.2" thickBot="1" x14ac:dyDescent="0.35">
      <c r="A30" s="4">
        <v>27</v>
      </c>
      <c r="B30" s="67" t="s">
        <v>66</v>
      </c>
      <c r="C30" s="52" t="s">
        <v>89</v>
      </c>
      <c r="D30" s="66">
        <v>3</v>
      </c>
      <c r="E30" s="10">
        <v>5</v>
      </c>
      <c r="F30" s="10">
        <v>3</v>
      </c>
      <c r="G30" s="10">
        <f t="shared" si="0"/>
        <v>8</v>
      </c>
      <c r="H30" s="10">
        <v>3</v>
      </c>
      <c r="I30" s="10">
        <v>2</v>
      </c>
      <c r="J30" s="10">
        <v>2</v>
      </c>
      <c r="K30" s="10">
        <v>1</v>
      </c>
      <c r="L30" s="10">
        <v>2</v>
      </c>
      <c r="M30" s="10">
        <v>1</v>
      </c>
      <c r="N30" s="20">
        <v>1</v>
      </c>
      <c r="O30" s="10" t="s">
        <v>32</v>
      </c>
      <c r="P30" s="10"/>
      <c r="Q30" s="10"/>
      <c r="R30" s="10"/>
      <c r="S30" s="10" t="s">
        <v>25</v>
      </c>
      <c r="T30" s="10">
        <v>2066</v>
      </c>
      <c r="U30" s="21">
        <v>20</v>
      </c>
      <c r="V30" s="19" t="s">
        <v>91</v>
      </c>
      <c r="W30" s="37">
        <v>8000</v>
      </c>
      <c r="X30" s="10">
        <v>22000</v>
      </c>
      <c r="Y30" s="10"/>
      <c r="Z30" s="10"/>
      <c r="AA30" s="10">
        <v>1</v>
      </c>
      <c r="AB30" s="10">
        <v>3</v>
      </c>
      <c r="AC30" s="10">
        <v>5</v>
      </c>
      <c r="AD30" s="10"/>
      <c r="AE30" s="10"/>
      <c r="AF30" s="10">
        <v>3</v>
      </c>
      <c r="AG30" s="20">
        <v>2.5</v>
      </c>
      <c r="AH30" s="55">
        <v>2</v>
      </c>
    </row>
    <row r="31" spans="1:34" ht="16.2" thickBot="1" x14ac:dyDescent="0.35">
      <c r="A31" s="4">
        <v>28</v>
      </c>
      <c r="B31" s="67" t="s">
        <v>67</v>
      </c>
      <c r="C31" s="52" t="s">
        <v>89</v>
      </c>
      <c r="D31" s="66">
        <v>3</v>
      </c>
      <c r="E31" s="10">
        <v>3</v>
      </c>
      <c r="F31" s="10">
        <v>4</v>
      </c>
      <c r="G31" s="10">
        <f t="shared" si="0"/>
        <v>7</v>
      </c>
      <c r="H31" s="10">
        <v>3</v>
      </c>
      <c r="I31" s="10">
        <v>3</v>
      </c>
      <c r="J31" s="10"/>
      <c r="K31" s="10">
        <v>1</v>
      </c>
      <c r="L31" s="10">
        <v>2</v>
      </c>
      <c r="M31" s="10">
        <v>2</v>
      </c>
      <c r="N31" s="20">
        <v>2</v>
      </c>
      <c r="O31" s="10" t="s">
        <v>30</v>
      </c>
      <c r="P31" s="10"/>
      <c r="Q31" s="10"/>
      <c r="R31" s="10"/>
      <c r="S31" s="10" t="s">
        <v>25</v>
      </c>
      <c r="T31" s="10">
        <v>2067</v>
      </c>
      <c r="U31" s="21">
        <v>25</v>
      </c>
      <c r="V31" s="19" t="s">
        <v>91</v>
      </c>
      <c r="W31" s="19">
        <v>8000</v>
      </c>
      <c r="X31" s="10">
        <v>28000</v>
      </c>
      <c r="Y31" s="10"/>
      <c r="Z31" s="10">
        <v>1</v>
      </c>
      <c r="AA31" s="10">
        <v>1</v>
      </c>
      <c r="AB31" s="10">
        <v>6</v>
      </c>
      <c r="AC31" s="10">
        <v>5</v>
      </c>
      <c r="AD31" s="10"/>
      <c r="AE31" s="10">
        <v>5</v>
      </c>
      <c r="AF31" s="10"/>
      <c r="AG31" s="20">
        <v>1.5</v>
      </c>
      <c r="AH31" s="55">
        <v>4</v>
      </c>
    </row>
    <row r="32" spans="1:34" ht="16.2" thickBot="1" x14ac:dyDescent="0.35">
      <c r="A32" s="4">
        <v>29</v>
      </c>
      <c r="B32" s="67" t="s">
        <v>68</v>
      </c>
      <c r="C32" s="52" t="s">
        <v>89</v>
      </c>
      <c r="D32" s="66">
        <v>3</v>
      </c>
      <c r="E32" s="10">
        <v>3</v>
      </c>
      <c r="F32" s="10">
        <v>4</v>
      </c>
      <c r="G32" s="10">
        <f t="shared" si="0"/>
        <v>7</v>
      </c>
      <c r="H32" s="10">
        <v>2</v>
      </c>
      <c r="I32" s="10">
        <v>1</v>
      </c>
      <c r="J32" s="10">
        <v>2</v>
      </c>
      <c r="K32" s="20">
        <v>2</v>
      </c>
      <c r="L32" s="10">
        <v>2</v>
      </c>
      <c r="M32" s="10"/>
      <c r="N32" s="20">
        <v>1</v>
      </c>
      <c r="O32" s="10" t="s">
        <v>33</v>
      </c>
      <c r="P32" s="10"/>
      <c r="Q32" s="10"/>
      <c r="R32" s="10"/>
      <c r="S32" s="10" t="s">
        <v>25</v>
      </c>
      <c r="T32" s="10">
        <v>2068</v>
      </c>
      <c r="U32" s="21">
        <v>25</v>
      </c>
      <c r="V32" s="19" t="s">
        <v>91</v>
      </c>
      <c r="W32" s="19">
        <v>8000</v>
      </c>
      <c r="X32" s="10">
        <v>28000</v>
      </c>
      <c r="Y32" s="10"/>
      <c r="Z32" s="10">
        <v>1</v>
      </c>
      <c r="AA32" s="10">
        <v>1</v>
      </c>
      <c r="AB32" s="10">
        <v>4</v>
      </c>
      <c r="AC32" s="10">
        <v>5</v>
      </c>
      <c r="AD32" s="10"/>
      <c r="AE32" s="10">
        <v>5</v>
      </c>
      <c r="AF32" s="10"/>
      <c r="AG32" s="20"/>
      <c r="AH32" s="55">
        <v>3</v>
      </c>
    </row>
    <row r="33" spans="1:34" ht="16.2" thickBot="1" x14ac:dyDescent="0.35">
      <c r="A33" s="4">
        <v>30</v>
      </c>
      <c r="B33" s="67" t="s">
        <v>69</v>
      </c>
      <c r="C33" s="52" t="s">
        <v>89</v>
      </c>
      <c r="D33" s="66">
        <v>3</v>
      </c>
      <c r="E33" s="10">
        <v>5</v>
      </c>
      <c r="F33" s="10">
        <v>2</v>
      </c>
      <c r="G33" s="10">
        <f t="shared" si="0"/>
        <v>7</v>
      </c>
      <c r="H33" s="10">
        <v>4</v>
      </c>
      <c r="I33" s="10">
        <v>1</v>
      </c>
      <c r="J33" s="10">
        <v>1</v>
      </c>
      <c r="K33" s="10">
        <v>1</v>
      </c>
      <c r="L33" s="10">
        <v>3</v>
      </c>
      <c r="M33" s="10">
        <v>1</v>
      </c>
      <c r="N33" s="20"/>
      <c r="O33" s="10" t="s">
        <v>24</v>
      </c>
      <c r="P33" s="10"/>
      <c r="Q33" s="10"/>
      <c r="R33" s="10" t="s">
        <v>25</v>
      </c>
      <c r="S33" s="10"/>
      <c r="T33" s="10">
        <v>2068</v>
      </c>
      <c r="U33" s="21">
        <v>30</v>
      </c>
      <c r="V33" s="19" t="s">
        <v>91</v>
      </c>
      <c r="W33" s="19">
        <v>6000</v>
      </c>
      <c r="X33" s="10">
        <v>33000</v>
      </c>
      <c r="Y33" s="10"/>
      <c r="Z33" s="10">
        <v>1</v>
      </c>
      <c r="AA33" s="10">
        <v>1</v>
      </c>
      <c r="AB33" s="10">
        <v>6</v>
      </c>
      <c r="AC33" s="10">
        <v>5</v>
      </c>
      <c r="AD33" s="85" t="s">
        <v>161</v>
      </c>
      <c r="AE33" s="85" t="s">
        <v>161</v>
      </c>
      <c r="AF33" s="85" t="s">
        <v>161</v>
      </c>
      <c r="AG33" s="85" t="s">
        <v>161</v>
      </c>
      <c r="AH33" s="55">
        <v>2</v>
      </c>
    </row>
    <row r="34" spans="1:34" ht="16.2" thickBot="1" x14ac:dyDescent="0.35">
      <c r="A34" s="4">
        <v>31</v>
      </c>
      <c r="B34" s="67" t="s">
        <v>129</v>
      </c>
      <c r="C34" s="52" t="s">
        <v>89</v>
      </c>
      <c r="D34" s="66">
        <v>3</v>
      </c>
      <c r="E34" s="10">
        <v>4</v>
      </c>
      <c r="F34" s="10">
        <v>3</v>
      </c>
      <c r="G34" s="10">
        <f t="shared" si="0"/>
        <v>7</v>
      </c>
      <c r="H34" s="10">
        <v>2</v>
      </c>
      <c r="I34" s="10">
        <v>1</v>
      </c>
      <c r="J34" s="10">
        <v>2</v>
      </c>
      <c r="K34" s="20">
        <v>2</v>
      </c>
      <c r="L34" s="10">
        <v>1</v>
      </c>
      <c r="M34" s="10">
        <v>1</v>
      </c>
      <c r="N34" s="20">
        <v>1</v>
      </c>
      <c r="O34" s="10" t="s">
        <v>24</v>
      </c>
      <c r="P34" s="10"/>
      <c r="Q34" s="10" t="s">
        <v>25</v>
      </c>
      <c r="R34" s="10"/>
      <c r="S34" s="10"/>
      <c r="T34" s="10">
        <v>2068</v>
      </c>
      <c r="U34" s="21">
        <v>25</v>
      </c>
      <c r="V34" s="19" t="s">
        <v>91</v>
      </c>
      <c r="W34" s="19">
        <v>8000</v>
      </c>
      <c r="X34" s="10">
        <v>28000</v>
      </c>
      <c r="Y34" s="10"/>
      <c r="Z34" s="10">
        <v>1</v>
      </c>
      <c r="AA34" s="10">
        <v>1</v>
      </c>
      <c r="AB34" s="10">
        <v>1</v>
      </c>
      <c r="AC34" s="10">
        <v>5</v>
      </c>
      <c r="AD34" s="10">
        <v>2</v>
      </c>
      <c r="AE34" s="20">
        <v>10</v>
      </c>
      <c r="AF34" s="10"/>
      <c r="AG34" s="20"/>
      <c r="AH34" s="55">
        <v>3</v>
      </c>
    </row>
    <row r="35" spans="1:34" ht="16.2" thickBot="1" x14ac:dyDescent="0.35">
      <c r="A35" s="4">
        <v>32</v>
      </c>
      <c r="B35" s="67" t="s">
        <v>71</v>
      </c>
      <c r="C35" s="52" t="s">
        <v>89</v>
      </c>
      <c r="D35" s="66">
        <v>3</v>
      </c>
      <c r="E35" s="10">
        <v>4</v>
      </c>
      <c r="F35" s="10">
        <v>2</v>
      </c>
      <c r="G35" s="10">
        <f t="shared" si="0"/>
        <v>6</v>
      </c>
      <c r="H35" s="10">
        <v>3</v>
      </c>
      <c r="I35" s="10">
        <v>1</v>
      </c>
      <c r="J35" s="10">
        <v>1</v>
      </c>
      <c r="K35" s="10">
        <v>1</v>
      </c>
      <c r="L35" s="10">
        <v>2</v>
      </c>
      <c r="M35" s="10">
        <v>1</v>
      </c>
      <c r="N35" s="20"/>
      <c r="O35" s="10" t="s">
        <v>30</v>
      </c>
      <c r="P35" s="10"/>
      <c r="Q35" s="10"/>
      <c r="R35" s="10"/>
      <c r="S35" s="10" t="s">
        <v>25</v>
      </c>
      <c r="T35" s="10">
        <v>2067</v>
      </c>
      <c r="U35" s="21">
        <v>30</v>
      </c>
      <c r="V35" s="19" t="s">
        <v>91</v>
      </c>
      <c r="W35" s="19">
        <v>4500</v>
      </c>
      <c r="X35" s="10">
        <v>33000</v>
      </c>
      <c r="Y35" s="10"/>
      <c r="Z35" s="10">
        <v>1</v>
      </c>
      <c r="AA35" s="10">
        <v>1</v>
      </c>
      <c r="AB35" s="10">
        <v>4</v>
      </c>
      <c r="AC35" s="10">
        <v>5</v>
      </c>
      <c r="AD35" s="10"/>
      <c r="AE35" s="10"/>
      <c r="AF35" s="10">
        <v>2</v>
      </c>
      <c r="AG35" s="20">
        <v>2.5</v>
      </c>
      <c r="AH35" s="55">
        <v>4</v>
      </c>
    </row>
    <row r="36" spans="1:34" ht="16.2" thickBot="1" x14ac:dyDescent="0.35">
      <c r="A36" s="4">
        <v>33</v>
      </c>
      <c r="B36" s="67" t="s">
        <v>72</v>
      </c>
      <c r="C36" s="52" t="s">
        <v>89</v>
      </c>
      <c r="D36" s="66">
        <v>3</v>
      </c>
      <c r="E36" s="10">
        <v>3</v>
      </c>
      <c r="F36" s="10">
        <v>2</v>
      </c>
      <c r="G36" s="10">
        <f t="shared" si="0"/>
        <v>5</v>
      </c>
      <c r="H36" s="10">
        <v>2</v>
      </c>
      <c r="I36" s="10">
        <v>1</v>
      </c>
      <c r="J36" s="10">
        <v>1</v>
      </c>
      <c r="K36" s="10">
        <v>1</v>
      </c>
      <c r="L36" s="10"/>
      <c r="M36" s="10"/>
      <c r="N36" s="20"/>
      <c r="O36" s="10" t="s">
        <v>33</v>
      </c>
      <c r="P36" s="10"/>
      <c r="Q36" s="10"/>
      <c r="R36" s="10" t="s">
        <v>25</v>
      </c>
      <c r="S36" s="10" t="s">
        <v>25</v>
      </c>
      <c r="T36" s="10">
        <v>2069</v>
      </c>
      <c r="U36" s="21">
        <v>25</v>
      </c>
      <c r="V36" s="19" t="s">
        <v>92</v>
      </c>
      <c r="W36" s="19">
        <v>8000</v>
      </c>
      <c r="X36" s="10">
        <v>28000</v>
      </c>
      <c r="Y36" s="10"/>
      <c r="Z36" s="10">
        <v>1</v>
      </c>
      <c r="AA36" s="10">
        <v>1</v>
      </c>
      <c r="AB36" s="10">
        <v>2</v>
      </c>
      <c r="AC36" s="10">
        <v>5</v>
      </c>
      <c r="AD36" s="10"/>
      <c r="AE36" s="10">
        <v>5</v>
      </c>
      <c r="AF36" s="10">
        <v>3</v>
      </c>
      <c r="AG36" s="10">
        <v>1.5</v>
      </c>
      <c r="AH36" s="55">
        <v>2</v>
      </c>
    </row>
    <row r="37" spans="1:34" ht="16.2" thickBot="1" x14ac:dyDescent="0.35">
      <c r="A37" s="4">
        <v>34</v>
      </c>
      <c r="B37" s="67" t="s">
        <v>73</v>
      </c>
      <c r="C37" s="52" t="s">
        <v>89</v>
      </c>
      <c r="D37" s="66">
        <v>3</v>
      </c>
      <c r="E37" s="10">
        <v>5</v>
      </c>
      <c r="F37" s="10">
        <v>4</v>
      </c>
      <c r="G37" s="10">
        <f t="shared" si="0"/>
        <v>9</v>
      </c>
      <c r="H37" s="10">
        <v>2</v>
      </c>
      <c r="I37" s="10">
        <v>2</v>
      </c>
      <c r="J37" s="10">
        <v>3</v>
      </c>
      <c r="K37" s="20">
        <v>2</v>
      </c>
      <c r="L37" s="10">
        <v>1</v>
      </c>
      <c r="M37" s="10"/>
      <c r="N37" s="20"/>
      <c r="O37" s="10" t="s">
        <v>98</v>
      </c>
      <c r="P37" s="10"/>
      <c r="Q37" s="10"/>
      <c r="R37" s="10" t="s">
        <v>25</v>
      </c>
      <c r="S37" s="10"/>
      <c r="T37" s="10">
        <v>2067</v>
      </c>
      <c r="U37" s="21">
        <v>30</v>
      </c>
      <c r="V37" s="19" t="s">
        <v>92</v>
      </c>
      <c r="W37" s="19">
        <v>4500</v>
      </c>
      <c r="X37" s="10">
        <v>33000</v>
      </c>
      <c r="Y37" s="10">
        <v>1</v>
      </c>
      <c r="Z37" s="10">
        <v>1</v>
      </c>
      <c r="AA37" s="10">
        <v>1</v>
      </c>
      <c r="AB37" s="10">
        <v>4</v>
      </c>
      <c r="AC37" s="10">
        <v>5</v>
      </c>
      <c r="AD37" s="10"/>
      <c r="AE37" s="10"/>
      <c r="AF37" s="10">
        <v>2</v>
      </c>
      <c r="AG37" s="10">
        <v>1.5</v>
      </c>
      <c r="AH37" s="55">
        <v>2</v>
      </c>
    </row>
    <row r="38" spans="1:34" ht="16.2" thickBot="1" x14ac:dyDescent="0.35">
      <c r="A38" s="4">
        <v>35</v>
      </c>
      <c r="B38" s="67" t="s">
        <v>74</v>
      </c>
      <c r="C38" s="52" t="s">
        <v>89</v>
      </c>
      <c r="D38" s="66">
        <v>3</v>
      </c>
      <c r="E38" s="10">
        <v>2</v>
      </c>
      <c r="F38" s="10">
        <v>3</v>
      </c>
      <c r="G38" s="10">
        <f t="shared" si="0"/>
        <v>5</v>
      </c>
      <c r="H38" s="10">
        <v>1</v>
      </c>
      <c r="I38" s="10">
        <v>1</v>
      </c>
      <c r="J38" s="10">
        <v>1</v>
      </c>
      <c r="K38" s="20">
        <v>2</v>
      </c>
      <c r="L38" s="10">
        <v>1</v>
      </c>
      <c r="M38" s="10"/>
      <c r="N38" s="20">
        <v>1</v>
      </c>
      <c r="O38" s="10" t="s">
        <v>29</v>
      </c>
      <c r="P38" s="10"/>
      <c r="Q38" s="10"/>
      <c r="R38" s="10"/>
      <c r="S38" s="10" t="s">
        <v>25</v>
      </c>
      <c r="T38" s="10">
        <v>2067</v>
      </c>
      <c r="U38" s="21">
        <v>30</v>
      </c>
      <c r="V38" s="19" t="s">
        <v>92</v>
      </c>
      <c r="W38" s="19">
        <v>4500</v>
      </c>
      <c r="X38" s="10">
        <v>33000</v>
      </c>
      <c r="Y38" s="10"/>
      <c r="Z38" s="10">
        <v>1</v>
      </c>
      <c r="AA38" s="10">
        <v>1</v>
      </c>
      <c r="AB38" s="10">
        <v>2</v>
      </c>
      <c r="AC38" s="10">
        <v>5</v>
      </c>
      <c r="AD38" s="10">
        <v>3</v>
      </c>
      <c r="AE38" s="10">
        <v>5</v>
      </c>
      <c r="AF38" s="10"/>
      <c r="AG38" s="10">
        <v>1.5</v>
      </c>
      <c r="AH38" s="55">
        <v>2</v>
      </c>
    </row>
    <row r="39" spans="1:34" ht="16.2" thickBot="1" x14ac:dyDescent="0.35">
      <c r="A39" s="4">
        <v>36</v>
      </c>
      <c r="B39" s="67" t="s">
        <v>75</v>
      </c>
      <c r="C39" s="52" t="s">
        <v>89</v>
      </c>
      <c r="D39" s="66">
        <v>3</v>
      </c>
      <c r="E39" s="10">
        <v>3</v>
      </c>
      <c r="F39" s="10">
        <v>3</v>
      </c>
      <c r="G39" s="10">
        <f t="shared" si="0"/>
        <v>6</v>
      </c>
      <c r="H39" s="10">
        <v>2</v>
      </c>
      <c r="I39" s="10">
        <v>2</v>
      </c>
      <c r="J39" s="10">
        <v>1</v>
      </c>
      <c r="K39" s="10">
        <v>1</v>
      </c>
      <c r="L39" s="10">
        <v>1</v>
      </c>
      <c r="M39" s="10">
        <v>1</v>
      </c>
      <c r="N39" s="20">
        <v>1</v>
      </c>
      <c r="O39" s="10" t="s">
        <v>24</v>
      </c>
      <c r="P39" s="10"/>
      <c r="Q39" s="10"/>
      <c r="R39" s="10" t="s">
        <v>25</v>
      </c>
      <c r="S39" s="10"/>
      <c r="T39" s="10">
        <v>2068</v>
      </c>
      <c r="U39" s="21">
        <v>25</v>
      </c>
      <c r="V39" s="19" t="s">
        <v>90</v>
      </c>
      <c r="W39" s="19">
        <v>8000</v>
      </c>
      <c r="X39" s="10">
        <v>28000</v>
      </c>
      <c r="Y39" s="10"/>
      <c r="Z39" s="10">
        <v>1</v>
      </c>
      <c r="AA39" s="10">
        <v>1</v>
      </c>
      <c r="AB39" s="10">
        <v>3</v>
      </c>
      <c r="AC39" s="10">
        <v>5</v>
      </c>
      <c r="AD39" s="10">
        <v>1</v>
      </c>
      <c r="AE39" s="10">
        <v>5</v>
      </c>
      <c r="AF39" s="10">
        <v>2</v>
      </c>
      <c r="AG39" s="10">
        <v>1.5</v>
      </c>
      <c r="AH39" s="55">
        <v>2</v>
      </c>
    </row>
    <row r="40" spans="1:34" ht="16.2" thickBot="1" x14ac:dyDescent="0.35">
      <c r="A40" s="4">
        <v>37</v>
      </c>
      <c r="B40" s="67" t="s">
        <v>76</v>
      </c>
      <c r="C40" s="52" t="s">
        <v>89</v>
      </c>
      <c r="D40" s="66">
        <v>3</v>
      </c>
      <c r="E40" s="10">
        <v>2</v>
      </c>
      <c r="F40" s="10">
        <v>3</v>
      </c>
      <c r="G40" s="10">
        <f t="shared" si="0"/>
        <v>5</v>
      </c>
      <c r="H40" s="10">
        <v>2</v>
      </c>
      <c r="I40" s="10">
        <v>2</v>
      </c>
      <c r="J40" s="10"/>
      <c r="K40" s="10">
        <v>1</v>
      </c>
      <c r="L40" s="10">
        <v>1</v>
      </c>
      <c r="M40" s="10"/>
      <c r="N40" s="20">
        <v>1</v>
      </c>
      <c r="O40" s="10" t="s">
        <v>24</v>
      </c>
      <c r="P40" s="10"/>
      <c r="Q40" s="10"/>
      <c r="R40" s="10"/>
      <c r="S40" s="10" t="s">
        <v>25</v>
      </c>
      <c r="T40" s="10">
        <v>2067</v>
      </c>
      <c r="U40" s="21">
        <v>25</v>
      </c>
      <c r="V40" s="19" t="s">
        <v>93</v>
      </c>
      <c r="W40" s="19">
        <v>8000</v>
      </c>
      <c r="X40" s="10">
        <v>28000</v>
      </c>
      <c r="Y40" s="10"/>
      <c r="Z40" s="10">
        <v>1</v>
      </c>
      <c r="AA40" s="10">
        <v>1</v>
      </c>
      <c r="AB40" s="10">
        <v>2</v>
      </c>
      <c r="AC40" s="10">
        <v>5</v>
      </c>
      <c r="AD40" s="10">
        <v>1</v>
      </c>
      <c r="AE40" s="10">
        <v>10</v>
      </c>
      <c r="AF40" s="10"/>
      <c r="AG40" s="10"/>
      <c r="AH40" s="55">
        <v>2</v>
      </c>
    </row>
    <row r="41" spans="1:34" ht="16.2" thickBot="1" x14ac:dyDescent="0.35">
      <c r="A41" s="4">
        <v>38</v>
      </c>
      <c r="B41" s="67" t="s">
        <v>77</v>
      </c>
      <c r="C41" s="52" t="s">
        <v>89</v>
      </c>
      <c r="D41" s="66">
        <v>3</v>
      </c>
      <c r="E41" s="10">
        <v>3</v>
      </c>
      <c r="F41" s="10">
        <v>3</v>
      </c>
      <c r="G41" s="10">
        <f t="shared" si="0"/>
        <v>6</v>
      </c>
      <c r="H41" s="10">
        <v>1</v>
      </c>
      <c r="I41" s="10">
        <v>1</v>
      </c>
      <c r="J41" s="10">
        <v>2</v>
      </c>
      <c r="K41" s="10">
        <v>2</v>
      </c>
      <c r="L41" s="10">
        <v>1</v>
      </c>
      <c r="M41" s="10">
        <v>1</v>
      </c>
      <c r="N41" s="20">
        <v>2</v>
      </c>
      <c r="O41" s="10" t="s">
        <v>24</v>
      </c>
      <c r="P41" s="10"/>
      <c r="Q41" s="10"/>
      <c r="R41" s="10" t="s">
        <v>25</v>
      </c>
      <c r="S41" s="10"/>
      <c r="T41" s="10">
        <v>2068</v>
      </c>
      <c r="U41" s="21">
        <v>25</v>
      </c>
      <c r="V41" s="19" t="s">
        <v>93</v>
      </c>
      <c r="W41" s="19">
        <v>8000</v>
      </c>
      <c r="X41" s="10">
        <v>28000</v>
      </c>
      <c r="Y41" s="10"/>
      <c r="Z41" s="10">
        <v>1</v>
      </c>
      <c r="AA41" s="10">
        <v>1</v>
      </c>
      <c r="AB41" s="10">
        <v>3</v>
      </c>
      <c r="AC41" s="10">
        <v>5</v>
      </c>
      <c r="AD41" s="10"/>
      <c r="AE41" s="10"/>
      <c r="AF41" s="10">
        <v>4</v>
      </c>
      <c r="AG41" s="10">
        <v>2.5</v>
      </c>
      <c r="AH41" s="55">
        <v>2</v>
      </c>
    </row>
    <row r="42" spans="1:34" ht="16.2" thickBot="1" x14ac:dyDescent="0.35">
      <c r="A42" s="4">
        <v>39</v>
      </c>
      <c r="B42" s="67" t="s">
        <v>130</v>
      </c>
      <c r="C42" s="52" t="s">
        <v>89</v>
      </c>
      <c r="D42" s="66">
        <v>3</v>
      </c>
      <c r="E42" s="10">
        <v>4</v>
      </c>
      <c r="F42" s="10">
        <v>6</v>
      </c>
      <c r="G42" s="10">
        <f t="shared" si="0"/>
        <v>10</v>
      </c>
      <c r="H42" s="10">
        <v>2</v>
      </c>
      <c r="I42" s="10">
        <v>2</v>
      </c>
      <c r="J42" s="10">
        <v>2</v>
      </c>
      <c r="K42" s="10">
        <v>4</v>
      </c>
      <c r="L42" s="10">
        <v>1</v>
      </c>
      <c r="M42" s="10">
        <v>2</v>
      </c>
      <c r="N42" s="20"/>
      <c r="O42" s="10" t="s">
        <v>24</v>
      </c>
      <c r="P42" s="10"/>
      <c r="Q42" s="10"/>
      <c r="R42" s="10" t="s">
        <v>25</v>
      </c>
      <c r="S42" s="10"/>
      <c r="T42" s="10">
        <v>2068</v>
      </c>
      <c r="U42" s="21">
        <v>25</v>
      </c>
      <c r="V42" s="19" t="s">
        <v>93</v>
      </c>
      <c r="W42" s="19">
        <v>8000</v>
      </c>
      <c r="X42" s="10">
        <v>28000</v>
      </c>
      <c r="Y42" s="10"/>
      <c r="Z42" s="10">
        <v>1</v>
      </c>
      <c r="AA42" s="10">
        <v>1</v>
      </c>
      <c r="AB42" s="10">
        <v>4</v>
      </c>
      <c r="AC42" s="10">
        <v>5</v>
      </c>
      <c r="AD42" s="10">
        <v>2</v>
      </c>
      <c r="AE42" s="10">
        <v>5</v>
      </c>
      <c r="AF42" s="10"/>
      <c r="AG42" s="10"/>
      <c r="AH42" s="55">
        <v>2</v>
      </c>
    </row>
    <row r="43" spans="1:34" ht="16.2" thickBot="1" x14ac:dyDescent="0.35">
      <c r="A43" s="63">
        <v>40</v>
      </c>
      <c r="B43" s="68" t="s">
        <v>131</v>
      </c>
      <c r="C43" s="53" t="s">
        <v>89</v>
      </c>
      <c r="D43" s="66">
        <v>2</v>
      </c>
      <c r="E43" s="16">
        <v>3</v>
      </c>
      <c r="F43" s="16">
        <v>4</v>
      </c>
      <c r="G43" s="16">
        <f t="shared" ref="G43" si="1">SUM(E43:F43)</f>
        <v>7</v>
      </c>
      <c r="H43" s="16">
        <v>2</v>
      </c>
      <c r="I43" s="16">
        <v>2</v>
      </c>
      <c r="J43" s="16">
        <v>1</v>
      </c>
      <c r="K43" s="16">
        <v>2</v>
      </c>
      <c r="L43" s="16">
        <v>1</v>
      </c>
      <c r="M43" s="16">
        <v>2</v>
      </c>
      <c r="N43" s="43">
        <v>2</v>
      </c>
      <c r="O43" s="16" t="s">
        <v>24</v>
      </c>
      <c r="P43" s="16"/>
      <c r="Q43" s="16"/>
      <c r="R43" s="16"/>
      <c r="S43" s="16" t="s">
        <v>25</v>
      </c>
      <c r="T43" s="16">
        <v>2069</v>
      </c>
      <c r="U43" s="44">
        <v>25</v>
      </c>
      <c r="V43" s="42" t="s">
        <v>93</v>
      </c>
      <c r="W43" s="19">
        <v>8000</v>
      </c>
      <c r="X43" s="10">
        <v>25000</v>
      </c>
      <c r="Y43" s="16"/>
      <c r="Z43" s="16">
        <v>1</v>
      </c>
      <c r="AA43" s="16">
        <v>1</v>
      </c>
      <c r="AB43" s="16">
        <v>4</v>
      </c>
      <c r="AC43" s="16">
        <v>5</v>
      </c>
      <c r="AD43" s="16"/>
      <c r="AE43" s="16"/>
      <c r="AF43" s="16">
        <v>2</v>
      </c>
      <c r="AG43" s="16">
        <v>2.5</v>
      </c>
      <c r="AH43" s="64">
        <v>3</v>
      </c>
    </row>
    <row r="44" spans="1:34" ht="16.2" thickBot="1" x14ac:dyDescent="0.35">
      <c r="A44" s="2" t="s">
        <v>23</v>
      </c>
      <c r="B44" s="67"/>
      <c r="C44" s="4"/>
      <c r="D44" s="5"/>
      <c r="E44" s="2">
        <f t="shared" ref="E44:M44" si="2">SUM(E4:E43)</f>
        <v>133</v>
      </c>
      <c r="F44" s="2">
        <f t="shared" si="2"/>
        <v>145</v>
      </c>
      <c r="G44" s="2">
        <f t="shared" si="2"/>
        <v>278</v>
      </c>
      <c r="H44" s="2">
        <f t="shared" si="2"/>
        <v>94</v>
      </c>
      <c r="I44" s="2">
        <f t="shared" si="2"/>
        <v>76</v>
      </c>
      <c r="J44" s="2">
        <f t="shared" si="2"/>
        <v>39</v>
      </c>
      <c r="K44" s="2">
        <f t="shared" si="2"/>
        <v>69</v>
      </c>
      <c r="L44" s="2">
        <f t="shared" si="2"/>
        <v>59</v>
      </c>
      <c r="M44" s="2">
        <f t="shared" si="2"/>
        <v>45</v>
      </c>
      <c r="N44" s="46"/>
      <c r="O44" s="4"/>
      <c r="P44" s="4"/>
      <c r="Q44" s="4"/>
      <c r="R44" s="4"/>
      <c r="S44" s="4"/>
      <c r="T44" s="4"/>
      <c r="U44" s="47"/>
      <c r="V44" s="5"/>
      <c r="W44" s="45">
        <f>SUM(W4:W43)</f>
        <v>291500</v>
      </c>
      <c r="X44" s="2">
        <f>SUM(X4:X43)</f>
        <v>1067000</v>
      </c>
      <c r="Y44" s="2">
        <f>SUM(Y4:Y43)</f>
        <v>4</v>
      </c>
      <c r="Z44" s="2">
        <f>SUM(Z4:Z43)</f>
        <v>38</v>
      </c>
      <c r="AA44" s="2">
        <f>SUM(AA4:AA43)</f>
        <v>33</v>
      </c>
      <c r="AB44" s="4"/>
      <c r="AC44" s="4"/>
      <c r="AD44" s="4"/>
      <c r="AE44" s="4"/>
      <c r="AF44" s="4"/>
      <c r="AG44" s="4"/>
      <c r="AH44" s="46"/>
    </row>
    <row r="45" spans="1:34" ht="16.2" thickBot="1" x14ac:dyDescent="0.35">
      <c r="A45" s="65">
        <v>41</v>
      </c>
      <c r="B45" s="69" t="s">
        <v>80</v>
      </c>
      <c r="C45" s="51" t="s">
        <v>89</v>
      </c>
      <c r="D45" s="66">
        <v>3</v>
      </c>
      <c r="E45" s="7">
        <v>4</v>
      </c>
      <c r="F45" s="7">
        <v>5</v>
      </c>
      <c r="G45" s="7">
        <f t="shared" si="0"/>
        <v>9</v>
      </c>
      <c r="H45" s="7">
        <v>2</v>
      </c>
      <c r="I45" s="7">
        <v>2</v>
      </c>
      <c r="J45" s="7">
        <v>2</v>
      </c>
      <c r="K45" s="7">
        <v>3</v>
      </c>
      <c r="L45" s="7">
        <v>1</v>
      </c>
      <c r="M45" s="7">
        <v>1</v>
      </c>
      <c r="N45" s="38"/>
      <c r="O45" s="7" t="s">
        <v>30</v>
      </c>
      <c r="P45" s="7"/>
      <c r="Q45" s="7"/>
      <c r="R45" s="7" t="s">
        <v>25</v>
      </c>
      <c r="S45" s="7"/>
      <c r="T45" s="7"/>
      <c r="U45" s="39"/>
      <c r="V45" s="37"/>
      <c r="W45" s="3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54"/>
    </row>
    <row r="46" spans="1:34" ht="16.2" thickBot="1" x14ac:dyDescent="0.35">
      <c r="A46" s="4">
        <v>42</v>
      </c>
      <c r="B46" s="67" t="s">
        <v>81</v>
      </c>
      <c r="C46" s="52" t="s">
        <v>89</v>
      </c>
      <c r="D46" s="66">
        <v>3</v>
      </c>
      <c r="E46" s="10">
        <v>4</v>
      </c>
      <c r="F46" s="10">
        <v>3</v>
      </c>
      <c r="G46" s="10">
        <f t="shared" si="0"/>
        <v>7</v>
      </c>
      <c r="H46" s="10">
        <v>2</v>
      </c>
      <c r="I46" s="10">
        <v>2</v>
      </c>
      <c r="J46" s="10">
        <v>2</v>
      </c>
      <c r="K46" s="10">
        <v>1</v>
      </c>
      <c r="L46" s="10">
        <v>1</v>
      </c>
      <c r="M46" s="10">
        <v>1</v>
      </c>
      <c r="N46" s="20"/>
      <c r="O46" s="10" t="s">
        <v>24</v>
      </c>
      <c r="P46" s="10"/>
      <c r="Q46" s="10" t="s">
        <v>25</v>
      </c>
      <c r="R46" s="10"/>
      <c r="S46" s="10"/>
      <c r="T46" s="10"/>
      <c r="U46" s="21"/>
      <c r="V46" s="19"/>
      <c r="W46" s="19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55"/>
    </row>
    <row r="47" spans="1:34" ht="16.2" thickBot="1" x14ac:dyDescent="0.35">
      <c r="A47" s="4">
        <v>43</v>
      </c>
      <c r="B47" s="67" t="s">
        <v>82</v>
      </c>
      <c r="C47" s="52" t="s">
        <v>89</v>
      </c>
      <c r="D47" s="66">
        <v>3</v>
      </c>
      <c r="E47" s="10">
        <v>3</v>
      </c>
      <c r="F47" s="10">
        <v>4</v>
      </c>
      <c r="G47" s="10">
        <f t="shared" si="0"/>
        <v>7</v>
      </c>
      <c r="H47" s="10">
        <v>2</v>
      </c>
      <c r="I47" s="10">
        <v>1</v>
      </c>
      <c r="J47" s="10">
        <v>1</v>
      </c>
      <c r="K47" s="10">
        <v>3</v>
      </c>
      <c r="L47" s="10">
        <v>1</v>
      </c>
      <c r="M47" s="10">
        <v>1</v>
      </c>
      <c r="N47" s="20"/>
      <c r="O47" s="10" t="s">
        <v>98</v>
      </c>
      <c r="P47" s="10"/>
      <c r="Q47" s="10"/>
      <c r="R47" s="10" t="s">
        <v>25</v>
      </c>
      <c r="S47" s="10"/>
      <c r="T47" s="10"/>
      <c r="U47" s="21"/>
      <c r="V47" s="19"/>
      <c r="W47" s="19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55"/>
    </row>
    <row r="48" spans="1:34" ht="16.2" thickBot="1" x14ac:dyDescent="0.35">
      <c r="A48" s="4">
        <v>44</v>
      </c>
      <c r="B48" s="67" t="s">
        <v>83</v>
      </c>
      <c r="C48" s="52" t="s">
        <v>89</v>
      </c>
      <c r="D48" s="66">
        <v>2</v>
      </c>
      <c r="E48" s="10">
        <v>2</v>
      </c>
      <c r="F48" s="10">
        <v>5</v>
      </c>
      <c r="G48" s="10">
        <f t="shared" si="0"/>
        <v>7</v>
      </c>
      <c r="H48" s="10">
        <v>1</v>
      </c>
      <c r="I48" s="10">
        <v>3</v>
      </c>
      <c r="J48" s="10">
        <v>1</v>
      </c>
      <c r="K48" s="10">
        <v>2</v>
      </c>
      <c r="L48" s="10"/>
      <c r="M48" s="10">
        <v>1</v>
      </c>
      <c r="N48" s="20"/>
      <c r="O48" s="10" t="s">
        <v>24</v>
      </c>
      <c r="P48" s="10"/>
      <c r="Q48" s="10"/>
      <c r="R48" s="10"/>
      <c r="S48" s="10"/>
      <c r="T48" s="10"/>
      <c r="U48" s="21"/>
      <c r="V48" s="19"/>
      <c r="W48" s="19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55"/>
    </row>
    <row r="49" spans="1:34" ht="16.2" thickBot="1" x14ac:dyDescent="0.35">
      <c r="A49" s="4">
        <v>45</v>
      </c>
      <c r="B49" s="67" t="s">
        <v>84</v>
      </c>
      <c r="C49" s="52" t="s">
        <v>89</v>
      </c>
      <c r="D49" s="66">
        <v>2</v>
      </c>
      <c r="E49" s="10">
        <v>4</v>
      </c>
      <c r="F49" s="10">
        <v>4</v>
      </c>
      <c r="G49" s="10">
        <f t="shared" si="0"/>
        <v>8</v>
      </c>
      <c r="H49" s="10">
        <v>3</v>
      </c>
      <c r="I49" s="10">
        <v>3</v>
      </c>
      <c r="J49" s="10">
        <v>1</v>
      </c>
      <c r="K49" s="10">
        <v>1</v>
      </c>
      <c r="L49" s="10">
        <v>2</v>
      </c>
      <c r="M49" s="10">
        <v>3</v>
      </c>
      <c r="N49" s="20"/>
      <c r="O49" s="10" t="s">
        <v>33</v>
      </c>
      <c r="P49" s="10"/>
      <c r="Q49" s="10"/>
      <c r="R49" s="10"/>
      <c r="S49" s="10" t="s">
        <v>25</v>
      </c>
      <c r="T49" s="10"/>
      <c r="U49" s="21"/>
      <c r="V49" s="19"/>
      <c r="W49" s="19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55"/>
    </row>
    <row r="50" spans="1:34" ht="16.2" thickBot="1" x14ac:dyDescent="0.35">
      <c r="A50" s="4">
        <v>46</v>
      </c>
      <c r="B50" s="67" t="s">
        <v>85</v>
      </c>
      <c r="C50" s="52" t="s">
        <v>89</v>
      </c>
      <c r="D50" s="66">
        <v>3</v>
      </c>
      <c r="E50" s="10">
        <v>3</v>
      </c>
      <c r="F50" s="10">
        <v>3</v>
      </c>
      <c r="G50" s="10">
        <f t="shared" si="0"/>
        <v>6</v>
      </c>
      <c r="H50" s="10">
        <v>2</v>
      </c>
      <c r="I50" s="10">
        <v>2</v>
      </c>
      <c r="J50" s="10">
        <v>1</v>
      </c>
      <c r="K50" s="10">
        <v>1</v>
      </c>
      <c r="L50" s="10">
        <v>1</v>
      </c>
      <c r="M50" s="10">
        <v>1</v>
      </c>
      <c r="N50" s="20"/>
      <c r="O50" s="10" t="s">
        <v>24</v>
      </c>
      <c r="P50" s="10"/>
      <c r="Q50" s="10"/>
      <c r="R50" s="10" t="s">
        <v>25</v>
      </c>
      <c r="S50" s="10"/>
      <c r="T50" s="10"/>
      <c r="U50" s="21"/>
      <c r="V50" s="19"/>
      <c r="W50" s="19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55"/>
    </row>
    <row r="51" spans="1:34" ht="16.2" thickBot="1" x14ac:dyDescent="0.35">
      <c r="A51" s="4">
        <v>47</v>
      </c>
      <c r="B51" s="67" t="s">
        <v>132</v>
      </c>
      <c r="C51" s="52" t="s">
        <v>89</v>
      </c>
      <c r="D51" s="66">
        <v>3</v>
      </c>
      <c r="E51" s="10">
        <v>3</v>
      </c>
      <c r="F51" s="10">
        <v>6</v>
      </c>
      <c r="G51" s="10">
        <f t="shared" si="0"/>
        <v>9</v>
      </c>
      <c r="H51" s="10">
        <v>2</v>
      </c>
      <c r="I51" s="10">
        <v>4</v>
      </c>
      <c r="J51" s="10">
        <v>1</v>
      </c>
      <c r="K51" s="10">
        <v>2</v>
      </c>
      <c r="L51" s="10">
        <v>1</v>
      </c>
      <c r="M51" s="10">
        <v>1</v>
      </c>
      <c r="N51" s="20"/>
      <c r="O51" s="10" t="s">
        <v>24</v>
      </c>
      <c r="P51" s="10"/>
      <c r="Q51" s="10"/>
      <c r="R51" s="10" t="s">
        <v>25</v>
      </c>
      <c r="S51" s="10"/>
      <c r="T51" s="10"/>
      <c r="U51" s="21"/>
      <c r="V51" s="19"/>
      <c r="W51" s="19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55"/>
    </row>
    <row r="52" spans="1:34" ht="16.2" thickBot="1" x14ac:dyDescent="0.35">
      <c r="A52" s="4">
        <v>48</v>
      </c>
      <c r="B52" s="67" t="s">
        <v>87</v>
      </c>
      <c r="C52" s="52" t="s">
        <v>89</v>
      </c>
      <c r="D52" s="66">
        <v>3</v>
      </c>
      <c r="E52" s="10">
        <v>3</v>
      </c>
      <c r="F52" s="10">
        <v>2</v>
      </c>
      <c r="G52" s="10">
        <f t="shared" si="0"/>
        <v>5</v>
      </c>
      <c r="H52" s="10">
        <v>3</v>
      </c>
      <c r="I52" s="10">
        <v>1</v>
      </c>
      <c r="J52" s="10"/>
      <c r="K52" s="10">
        <v>1</v>
      </c>
      <c r="L52" s="10">
        <v>1</v>
      </c>
      <c r="M52" s="10"/>
      <c r="N52" s="20"/>
      <c r="O52" s="10" t="s">
        <v>138</v>
      </c>
      <c r="P52" s="10"/>
      <c r="Q52" s="10"/>
      <c r="R52" s="10"/>
      <c r="S52" s="10" t="s">
        <v>25</v>
      </c>
      <c r="T52" s="10"/>
      <c r="U52" s="21"/>
      <c r="V52" s="19"/>
      <c r="W52" s="19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55"/>
    </row>
    <row r="53" spans="1:34" ht="16.2" thickBot="1" x14ac:dyDescent="0.35">
      <c r="A53" s="4">
        <v>49</v>
      </c>
      <c r="B53" s="67" t="s">
        <v>88</v>
      </c>
      <c r="C53" s="52" t="s">
        <v>89</v>
      </c>
      <c r="D53" s="66">
        <v>3</v>
      </c>
      <c r="E53" s="10">
        <v>4</v>
      </c>
      <c r="F53" s="10">
        <v>2</v>
      </c>
      <c r="G53" s="10">
        <f t="shared" si="0"/>
        <v>6</v>
      </c>
      <c r="H53" s="10">
        <v>2</v>
      </c>
      <c r="I53" s="10">
        <v>1</v>
      </c>
      <c r="J53" s="23">
        <v>2</v>
      </c>
      <c r="K53" s="10">
        <v>1</v>
      </c>
      <c r="L53" s="10">
        <v>1</v>
      </c>
      <c r="M53" s="10">
        <v>1</v>
      </c>
      <c r="N53" s="20"/>
      <c r="O53" s="10" t="s">
        <v>24</v>
      </c>
      <c r="P53" s="10"/>
      <c r="Q53" s="10"/>
      <c r="R53" s="10" t="s">
        <v>25</v>
      </c>
      <c r="S53" s="10"/>
      <c r="T53" s="10"/>
      <c r="U53" s="21"/>
      <c r="V53" s="19"/>
      <c r="W53" s="19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55"/>
    </row>
    <row r="54" spans="1:34" ht="16.2" thickBot="1" x14ac:dyDescent="0.35">
      <c r="A54" s="4">
        <v>50</v>
      </c>
      <c r="B54" s="67" t="s">
        <v>94</v>
      </c>
      <c r="C54" s="56" t="s">
        <v>89</v>
      </c>
      <c r="D54" s="66">
        <v>2</v>
      </c>
      <c r="E54" s="58">
        <v>4</v>
      </c>
      <c r="F54" s="58">
        <v>4</v>
      </c>
      <c r="G54" s="58">
        <f t="shared" si="0"/>
        <v>8</v>
      </c>
      <c r="H54" s="58">
        <v>2</v>
      </c>
      <c r="I54" s="58">
        <v>2</v>
      </c>
      <c r="J54" s="59">
        <v>2</v>
      </c>
      <c r="K54" s="58">
        <v>2</v>
      </c>
      <c r="L54" s="58">
        <v>1</v>
      </c>
      <c r="M54" s="58">
        <v>2</v>
      </c>
      <c r="N54" s="60"/>
      <c r="O54" s="58" t="s">
        <v>98</v>
      </c>
      <c r="P54" s="58"/>
      <c r="Q54" s="58" t="s">
        <v>25</v>
      </c>
      <c r="R54" s="58"/>
      <c r="S54" s="58"/>
      <c r="T54" s="58"/>
      <c r="U54" s="61"/>
      <c r="V54" s="57"/>
      <c r="W54" s="57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62"/>
    </row>
    <row r="55" spans="1:34" ht="16.2" customHeight="1" thickBot="1" x14ac:dyDescent="0.35">
      <c r="A55" s="2" t="s">
        <v>23</v>
      </c>
      <c r="B55" s="2"/>
      <c r="C55" s="50"/>
      <c r="D55" s="45"/>
      <c r="E55" s="2">
        <f t="shared" ref="E55:M55" si="3">SUM(E45:E54)</f>
        <v>34</v>
      </c>
      <c r="F55" s="2">
        <f t="shared" si="3"/>
        <v>38</v>
      </c>
      <c r="G55" s="2">
        <f t="shared" si="3"/>
        <v>72</v>
      </c>
      <c r="H55" s="2">
        <f t="shared" si="3"/>
        <v>21</v>
      </c>
      <c r="I55" s="2">
        <f t="shared" si="3"/>
        <v>21</v>
      </c>
      <c r="J55" s="2">
        <f t="shared" si="3"/>
        <v>13</v>
      </c>
      <c r="K55" s="2">
        <f t="shared" si="3"/>
        <v>17</v>
      </c>
      <c r="L55" s="2">
        <f t="shared" si="3"/>
        <v>10</v>
      </c>
      <c r="M55" s="2">
        <f t="shared" si="3"/>
        <v>12</v>
      </c>
      <c r="N55" s="46"/>
      <c r="O55" s="4"/>
      <c r="P55" s="4"/>
      <c r="Q55" s="4"/>
      <c r="R55" s="4"/>
      <c r="S55" s="4"/>
      <c r="T55" s="4"/>
      <c r="U55" s="47"/>
      <c r="V55" s="5"/>
      <c r="W55" s="45">
        <f>SUM(W4:W43)</f>
        <v>291500</v>
      </c>
      <c r="X55" s="2">
        <f>SUM(X4:X43)</f>
        <v>1067000</v>
      </c>
      <c r="Y55" s="2">
        <f>SUM(Y4:Y43)</f>
        <v>4</v>
      </c>
      <c r="Z55" s="2">
        <f>SUM(Z4:Z43)</f>
        <v>38</v>
      </c>
      <c r="AA55" s="2">
        <f>SUM(AA4:AA43)</f>
        <v>33</v>
      </c>
      <c r="AB55" s="4"/>
      <c r="AC55" s="4"/>
      <c r="AD55" s="4"/>
      <c r="AE55" s="4"/>
      <c r="AF55" s="4"/>
      <c r="AG55" s="4"/>
      <c r="AH55" s="46"/>
    </row>
    <row r="56" spans="1:34" ht="31.8" thickBot="1" x14ac:dyDescent="0.35">
      <c r="A56" s="3" t="s">
        <v>102</v>
      </c>
      <c r="B56" s="2"/>
      <c r="C56" s="50"/>
      <c r="D56" s="2"/>
      <c r="E56" s="2">
        <f t="shared" ref="E56:M56" si="4">SUM(E55,E44)</f>
        <v>167</v>
      </c>
      <c r="F56" s="2">
        <f t="shared" si="4"/>
        <v>183</v>
      </c>
      <c r="G56" s="48">
        <f t="shared" si="4"/>
        <v>350</v>
      </c>
      <c r="H56" s="41">
        <f t="shared" si="4"/>
        <v>115</v>
      </c>
      <c r="I56" s="2">
        <f t="shared" si="4"/>
        <v>97</v>
      </c>
      <c r="J56" s="41">
        <f t="shared" si="4"/>
        <v>52</v>
      </c>
      <c r="K56" s="2">
        <f t="shared" si="4"/>
        <v>86</v>
      </c>
      <c r="L56" s="2">
        <f t="shared" si="4"/>
        <v>69</v>
      </c>
      <c r="M56" s="2">
        <f t="shared" si="4"/>
        <v>57</v>
      </c>
      <c r="N56" s="46"/>
      <c r="O56" s="4"/>
      <c r="P56" s="4"/>
      <c r="Q56" s="4"/>
      <c r="R56" s="4"/>
      <c r="S56" s="4"/>
      <c r="T56" s="4"/>
      <c r="U56" s="46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6"/>
    </row>
    <row r="57" spans="1:34" x14ac:dyDescent="0.3">
      <c r="N57" s="18"/>
      <c r="U57" s="18"/>
    </row>
    <row r="58" spans="1:34" x14ac:dyDescent="0.3">
      <c r="N58" s="18"/>
      <c r="U58" s="18"/>
    </row>
    <row r="59" spans="1:34" x14ac:dyDescent="0.3">
      <c r="N59" s="18"/>
      <c r="U59" s="18"/>
    </row>
    <row r="60" spans="1:34" x14ac:dyDescent="0.3">
      <c r="N60" s="18"/>
      <c r="U60" s="18"/>
    </row>
    <row r="61" spans="1:34" x14ac:dyDescent="0.3">
      <c r="N61" s="18"/>
      <c r="U61" s="18"/>
    </row>
    <row r="62" spans="1:34" x14ac:dyDescent="0.3">
      <c r="N62" s="18"/>
      <c r="U62" s="18"/>
    </row>
    <row r="63" spans="1:34" x14ac:dyDescent="0.3">
      <c r="N63" s="18"/>
      <c r="U63" s="18"/>
    </row>
    <row r="64" spans="1:34" x14ac:dyDescent="0.3">
      <c r="N64" s="18"/>
      <c r="U64" s="18"/>
    </row>
    <row r="65" spans="2:21" x14ac:dyDescent="0.3">
      <c r="B65" s="25" t="s">
        <v>37</v>
      </c>
      <c r="C65" s="26" t="s">
        <v>106</v>
      </c>
      <c r="D65" s="26" t="s">
        <v>104</v>
      </c>
      <c r="N65" s="18"/>
      <c r="U65" s="18"/>
    </row>
    <row r="66" spans="2:21" x14ac:dyDescent="0.3">
      <c r="B66" s="25" t="s">
        <v>24</v>
      </c>
      <c r="C66" s="27">
        <f>D66/D$70</f>
        <v>0.54</v>
      </c>
      <c r="D66" s="25">
        <v>27</v>
      </c>
      <c r="F66" s="28"/>
      <c r="G66" s="28"/>
      <c r="K66" s="28"/>
      <c r="L66" s="28"/>
      <c r="N66" s="18"/>
      <c r="U66" s="18"/>
    </row>
    <row r="67" spans="2:21" x14ac:dyDescent="0.3">
      <c r="B67" s="25" t="s">
        <v>35</v>
      </c>
      <c r="C67" s="27">
        <f t="shared" ref="C67:C69" si="5">D67/D$70</f>
        <v>0.2</v>
      </c>
      <c r="D67" s="25">
        <v>10</v>
      </c>
      <c r="F67" s="29"/>
      <c r="G67" s="29"/>
      <c r="K67" s="30"/>
      <c r="N67" s="18"/>
      <c r="U67" s="18"/>
    </row>
    <row r="68" spans="2:21" x14ac:dyDescent="0.3">
      <c r="B68" s="25" t="s">
        <v>36</v>
      </c>
      <c r="C68" s="27">
        <f t="shared" si="5"/>
        <v>0.18</v>
      </c>
      <c r="D68" s="25">
        <v>9</v>
      </c>
      <c r="F68" s="29"/>
      <c r="G68" s="29"/>
      <c r="K68" s="30"/>
      <c r="N68" s="18"/>
      <c r="U68" s="18"/>
    </row>
    <row r="69" spans="2:21" x14ac:dyDescent="0.3">
      <c r="B69" s="25" t="s">
        <v>29</v>
      </c>
      <c r="C69" s="27">
        <f t="shared" si="5"/>
        <v>0.08</v>
      </c>
      <c r="D69" s="25">
        <v>4</v>
      </c>
      <c r="F69" s="29"/>
      <c r="G69" s="29"/>
      <c r="K69" s="30"/>
      <c r="N69" s="18"/>
      <c r="U69" s="18"/>
    </row>
    <row r="70" spans="2:21" x14ac:dyDescent="0.3">
      <c r="B70" s="25" t="s">
        <v>23</v>
      </c>
      <c r="C70" s="27">
        <f>SUM(C66:C69)</f>
        <v>0.99999999999999989</v>
      </c>
      <c r="D70" s="25">
        <v>50</v>
      </c>
      <c r="F70" s="29"/>
      <c r="G70" s="29"/>
      <c r="K70" s="30"/>
      <c r="N70" s="18"/>
      <c r="U70" s="18"/>
    </row>
    <row r="71" spans="2:21" x14ac:dyDescent="0.3">
      <c r="K71" s="30"/>
      <c r="N71" s="18"/>
      <c r="U71" s="18"/>
    </row>
    <row r="72" spans="2:21" x14ac:dyDescent="0.3">
      <c r="N72" s="18"/>
      <c r="U72" s="18"/>
    </row>
    <row r="73" spans="2:21" x14ac:dyDescent="0.3">
      <c r="N73" s="18"/>
      <c r="U73" s="18"/>
    </row>
    <row r="74" spans="2:21" x14ac:dyDescent="0.3">
      <c r="N74" s="18"/>
      <c r="U74" s="18"/>
    </row>
    <row r="75" spans="2:21" x14ac:dyDescent="0.3">
      <c r="N75" s="18"/>
      <c r="U75" s="18"/>
    </row>
    <row r="76" spans="2:21" x14ac:dyDescent="0.3">
      <c r="N76" s="18"/>
      <c r="U76" s="18"/>
    </row>
    <row r="77" spans="2:21" x14ac:dyDescent="0.3">
      <c r="N77" s="18"/>
      <c r="U77" s="18"/>
    </row>
    <row r="78" spans="2:21" x14ac:dyDescent="0.3">
      <c r="N78" s="18"/>
      <c r="U78" s="18"/>
    </row>
    <row r="79" spans="2:21" x14ac:dyDescent="0.3">
      <c r="N79" s="18"/>
      <c r="U79" s="18"/>
    </row>
    <row r="80" spans="2:21" x14ac:dyDescent="0.3">
      <c r="N80" s="18"/>
      <c r="U80" s="18"/>
    </row>
    <row r="81" spans="2:21" x14ac:dyDescent="0.3">
      <c r="N81" s="18"/>
      <c r="U81" s="18"/>
    </row>
    <row r="82" spans="2:21" x14ac:dyDescent="0.3">
      <c r="N82" s="18"/>
      <c r="O82" s="31"/>
      <c r="P82" s="32"/>
      <c r="U82" s="18"/>
    </row>
    <row r="83" spans="2:21" x14ac:dyDescent="0.3">
      <c r="N83" s="18"/>
      <c r="O83" s="32"/>
      <c r="P83" s="32"/>
      <c r="U83" s="18"/>
    </row>
    <row r="84" spans="2:21" x14ac:dyDescent="0.3">
      <c r="B84" s="18" t="s">
        <v>117</v>
      </c>
      <c r="C84" s="18" t="s">
        <v>106</v>
      </c>
      <c r="D84" s="18" t="s">
        <v>104</v>
      </c>
      <c r="N84" s="18"/>
      <c r="U84" s="18"/>
    </row>
    <row r="85" spans="2:21" x14ac:dyDescent="0.3">
      <c r="B85" s="18" t="s">
        <v>112</v>
      </c>
      <c r="C85" s="30">
        <v>0.14000000000000001</v>
      </c>
      <c r="D85" s="18">
        <v>7</v>
      </c>
      <c r="N85" s="18"/>
      <c r="Q85" s="25"/>
      <c r="R85" s="25"/>
      <c r="U85" s="18"/>
    </row>
    <row r="86" spans="2:21" x14ac:dyDescent="0.3">
      <c r="B86" s="18" t="s">
        <v>113</v>
      </c>
      <c r="C86" s="30">
        <v>0.72</v>
      </c>
      <c r="D86" s="18">
        <v>36</v>
      </c>
      <c r="N86" s="18"/>
      <c r="Q86" s="27"/>
      <c r="R86" s="32"/>
      <c r="U86" s="18"/>
    </row>
    <row r="87" spans="2:21" x14ac:dyDescent="0.3">
      <c r="B87" s="18" t="s">
        <v>114</v>
      </c>
      <c r="C87" s="30">
        <v>0.14000000000000001</v>
      </c>
      <c r="D87" s="18">
        <v>7</v>
      </c>
      <c r="N87" s="18"/>
      <c r="U87" s="18"/>
    </row>
    <row r="88" spans="2:21" x14ac:dyDescent="0.3">
      <c r="N88" s="18"/>
      <c r="U88" s="18"/>
    </row>
    <row r="89" spans="2:21" x14ac:dyDescent="0.3">
      <c r="N89" s="18"/>
      <c r="U89" s="18"/>
    </row>
    <row r="90" spans="2:21" x14ac:dyDescent="0.3">
      <c r="N90" s="18"/>
      <c r="U90" s="18"/>
    </row>
    <row r="91" spans="2:21" x14ac:dyDescent="0.3">
      <c r="D91" s="33"/>
      <c r="E91" s="89"/>
      <c r="F91" s="89"/>
      <c r="N91" s="18"/>
      <c r="U91" s="18"/>
    </row>
    <row r="92" spans="2:21" x14ac:dyDescent="0.3">
      <c r="B92" s="34"/>
      <c r="C92" s="34"/>
      <c r="D92" s="34"/>
      <c r="E92" s="34"/>
      <c r="F92" s="34"/>
      <c r="N92" s="18"/>
      <c r="U92" s="18"/>
    </row>
    <row r="93" spans="2:21" x14ac:dyDescent="0.3">
      <c r="B93" s="35"/>
      <c r="C93" s="35"/>
      <c r="D93" s="34"/>
      <c r="E93" s="34"/>
      <c r="F93" s="34"/>
      <c r="N93" s="18"/>
      <c r="U93" s="18"/>
    </row>
    <row r="94" spans="2:21" x14ac:dyDescent="0.3">
      <c r="N94" s="18"/>
      <c r="U94" s="18"/>
    </row>
    <row r="95" spans="2:21" x14ac:dyDescent="0.3">
      <c r="N95" s="18"/>
      <c r="U95" s="18"/>
    </row>
    <row r="96" spans="2:21" x14ac:dyDescent="0.3">
      <c r="N96" s="18"/>
      <c r="U96" s="18"/>
    </row>
    <row r="97" spans="2:21" x14ac:dyDescent="0.3">
      <c r="N97" s="18"/>
      <c r="U97" s="18"/>
    </row>
    <row r="98" spans="2:21" x14ac:dyDescent="0.3">
      <c r="N98" s="18"/>
      <c r="U98" s="18"/>
    </row>
    <row r="99" spans="2:21" x14ac:dyDescent="0.3">
      <c r="N99" s="18"/>
      <c r="U99" s="18"/>
    </row>
    <row r="100" spans="2:21" x14ac:dyDescent="0.3">
      <c r="N100" s="18"/>
      <c r="U100" s="18"/>
    </row>
    <row r="101" spans="2:21" x14ac:dyDescent="0.3">
      <c r="C101" s="25" t="s">
        <v>115</v>
      </c>
      <c r="D101" s="25" t="s">
        <v>116</v>
      </c>
      <c r="N101" s="18"/>
      <c r="U101" s="18"/>
    </row>
    <row r="102" spans="2:21" x14ac:dyDescent="0.3">
      <c r="C102" s="27" t="s">
        <v>105</v>
      </c>
      <c r="D102" s="32">
        <v>0.52290000000000003</v>
      </c>
      <c r="N102" s="18"/>
      <c r="U102" s="18"/>
    </row>
    <row r="103" spans="2:21" x14ac:dyDescent="0.3">
      <c r="B103" s="18" t="s">
        <v>2</v>
      </c>
      <c r="C103" s="31">
        <v>0.68859999999999999</v>
      </c>
      <c r="D103" s="32">
        <v>0.53</v>
      </c>
      <c r="E103" s="32"/>
      <c r="F103" s="32"/>
      <c r="G103" s="32"/>
      <c r="N103" s="18"/>
      <c r="U103" s="18"/>
    </row>
    <row r="104" spans="2:21" x14ac:dyDescent="0.3">
      <c r="B104" s="18" t="s">
        <v>118</v>
      </c>
      <c r="C104" s="32">
        <v>0.31140000000000001</v>
      </c>
      <c r="D104" s="32">
        <v>0.47</v>
      </c>
      <c r="N104" s="18"/>
      <c r="U104" s="18"/>
    </row>
    <row r="105" spans="2:21" x14ac:dyDescent="0.3">
      <c r="B105" s="36"/>
      <c r="C105" s="32"/>
      <c r="N105" s="18"/>
      <c r="U105" s="18"/>
    </row>
    <row r="106" spans="2:21" x14ac:dyDescent="0.3">
      <c r="B106" s="36"/>
      <c r="C106" s="32"/>
      <c r="N106" s="18"/>
      <c r="U106" s="18"/>
    </row>
    <row r="107" spans="2:21" x14ac:dyDescent="0.3">
      <c r="B107" s="35"/>
      <c r="C107" s="35"/>
      <c r="N107" s="18"/>
      <c r="U107" s="18"/>
    </row>
    <row r="108" spans="2:21" x14ac:dyDescent="0.3">
      <c r="N108" s="18"/>
      <c r="U108" s="18"/>
    </row>
    <row r="109" spans="2:21" x14ac:dyDescent="0.3">
      <c r="N109" s="18"/>
      <c r="U109" s="18"/>
    </row>
    <row r="110" spans="2:21" x14ac:dyDescent="0.3">
      <c r="N110" s="18"/>
      <c r="U110" s="18"/>
    </row>
    <row r="111" spans="2:21" x14ac:dyDescent="0.3">
      <c r="N111" s="18"/>
      <c r="U111" s="18"/>
    </row>
    <row r="112" spans="2:21" x14ac:dyDescent="0.3">
      <c r="N112" s="18"/>
      <c r="U112" s="18"/>
    </row>
    <row r="113" spans="1:21" x14ac:dyDescent="0.3">
      <c r="N113" s="18"/>
      <c r="U113" s="18"/>
    </row>
    <row r="114" spans="1:21" x14ac:dyDescent="0.3">
      <c r="N114" s="18"/>
      <c r="U114" s="18"/>
    </row>
    <row r="115" spans="1:21" x14ac:dyDescent="0.3">
      <c r="N115" s="18"/>
      <c r="U115" s="18"/>
    </row>
    <row r="116" spans="1:21" x14ac:dyDescent="0.3">
      <c r="N116" s="18"/>
      <c r="U116" s="18"/>
    </row>
    <row r="117" spans="1:21" x14ac:dyDescent="0.3">
      <c r="N117" s="18"/>
      <c r="U117" s="18"/>
    </row>
    <row r="118" spans="1:21" ht="31.2" x14ac:dyDescent="0.3">
      <c r="A118" s="71" t="s">
        <v>140</v>
      </c>
      <c r="B118" s="71" t="s">
        <v>145</v>
      </c>
      <c r="C118" s="72" t="s">
        <v>106</v>
      </c>
      <c r="D118" s="71" t="s">
        <v>146</v>
      </c>
      <c r="E118" s="75"/>
      <c r="H118" s="74"/>
      <c r="I118" s="74"/>
      <c r="J118" s="75"/>
      <c r="K118" s="74"/>
      <c r="M118" s="74"/>
      <c r="N118" s="18"/>
      <c r="U118" s="18"/>
    </row>
    <row r="119" spans="1:21" x14ac:dyDescent="0.3">
      <c r="A119" s="71">
        <v>1</v>
      </c>
      <c r="B119" s="71" t="s">
        <v>141</v>
      </c>
      <c r="C119" s="73">
        <f>D119/D$123</f>
        <v>0.02</v>
      </c>
      <c r="D119" s="71">
        <v>1</v>
      </c>
      <c r="E119" s="76"/>
      <c r="H119" s="74"/>
      <c r="I119" s="74"/>
      <c r="J119" s="76"/>
      <c r="K119" s="74"/>
      <c r="M119" s="74"/>
      <c r="N119" s="18"/>
      <c r="U119" s="18"/>
    </row>
    <row r="120" spans="1:21" x14ac:dyDescent="0.3">
      <c r="A120" s="71">
        <v>2</v>
      </c>
      <c r="B120" s="71" t="s">
        <v>142</v>
      </c>
      <c r="C120" s="73">
        <f t="shared" ref="C120:C122" si="6">D120/D$123</f>
        <v>0.1</v>
      </c>
      <c r="D120" s="71">
        <v>5</v>
      </c>
      <c r="E120" s="76"/>
      <c r="H120" s="74"/>
      <c r="I120" s="74"/>
      <c r="J120" s="76"/>
      <c r="K120" s="74"/>
      <c r="M120" s="74"/>
      <c r="N120" s="18"/>
      <c r="U120" s="18"/>
    </row>
    <row r="121" spans="1:21" x14ac:dyDescent="0.3">
      <c r="A121" s="71">
        <v>3</v>
      </c>
      <c r="B121" s="71" t="s">
        <v>143</v>
      </c>
      <c r="C121" s="73">
        <f t="shared" si="6"/>
        <v>0.46</v>
      </c>
      <c r="D121" s="71">
        <v>23</v>
      </c>
      <c r="E121" s="76"/>
      <c r="H121" s="74"/>
      <c r="I121" s="74"/>
      <c r="J121" s="76"/>
      <c r="K121" s="74"/>
      <c r="M121" s="74"/>
      <c r="N121" s="18"/>
      <c r="U121" s="18"/>
    </row>
    <row r="122" spans="1:21" x14ac:dyDescent="0.3">
      <c r="A122" s="71">
        <v>4</v>
      </c>
      <c r="B122" s="71" t="s">
        <v>144</v>
      </c>
      <c r="C122" s="73">
        <f t="shared" si="6"/>
        <v>0.42</v>
      </c>
      <c r="D122" s="71">
        <v>21</v>
      </c>
      <c r="E122" s="76"/>
      <c r="H122" s="74"/>
      <c r="I122" s="74"/>
      <c r="J122" s="76"/>
      <c r="K122" s="74"/>
      <c r="M122" s="74"/>
      <c r="N122" s="18"/>
      <c r="U122" s="18"/>
    </row>
    <row r="123" spans="1:21" x14ac:dyDescent="0.3">
      <c r="A123" s="71" t="s">
        <v>23</v>
      </c>
      <c r="B123" s="71"/>
      <c r="C123" s="73">
        <f>SUM(C119:C122)</f>
        <v>1</v>
      </c>
      <c r="D123" s="71">
        <v>50</v>
      </c>
      <c r="E123" s="76"/>
      <c r="H123" s="74"/>
      <c r="I123" s="74"/>
      <c r="J123" s="76"/>
      <c r="K123" s="74"/>
      <c r="M123" s="74"/>
      <c r="N123" s="18"/>
      <c r="U123" s="18"/>
    </row>
    <row r="124" spans="1:21" x14ac:dyDescent="0.3">
      <c r="N124" s="18"/>
      <c r="U124" s="18"/>
    </row>
    <row r="125" spans="1:21" x14ac:dyDescent="0.3">
      <c r="N125" s="18"/>
      <c r="U125" s="18"/>
    </row>
    <row r="126" spans="1:21" x14ac:dyDescent="0.3">
      <c r="N126" s="18"/>
      <c r="U126" s="18"/>
    </row>
    <row r="127" spans="1:21" x14ac:dyDescent="0.3">
      <c r="N127" s="18"/>
      <c r="U127" s="18"/>
    </row>
    <row r="128" spans="1:21" x14ac:dyDescent="0.3">
      <c r="N128" s="18"/>
      <c r="U128" s="18"/>
    </row>
    <row r="129" spans="1:21" x14ac:dyDescent="0.3">
      <c r="N129" s="18"/>
      <c r="U129" s="18"/>
    </row>
    <row r="130" spans="1:21" x14ac:dyDescent="0.3">
      <c r="N130" s="18"/>
      <c r="U130" s="18"/>
    </row>
    <row r="131" spans="1:21" x14ac:dyDescent="0.3">
      <c r="A131" s="12"/>
      <c r="B131" s="12"/>
      <c r="C131" s="12"/>
      <c r="D131" s="12"/>
      <c r="N131" s="18"/>
      <c r="U131" s="18"/>
    </row>
    <row r="132" spans="1:21" ht="62.4" x14ac:dyDescent="0.3">
      <c r="A132" s="71" t="s">
        <v>147</v>
      </c>
      <c r="B132" s="71" t="s">
        <v>148</v>
      </c>
      <c r="C132" s="71" t="s">
        <v>152</v>
      </c>
      <c r="D132" s="74"/>
      <c r="N132" s="18"/>
      <c r="U132" s="18"/>
    </row>
    <row r="133" spans="1:21" ht="31.2" x14ac:dyDescent="0.3">
      <c r="A133" s="71" t="s">
        <v>149</v>
      </c>
      <c r="B133" s="77">
        <f>C133/C$136</f>
        <v>0.34375</v>
      </c>
      <c r="C133" s="71">
        <v>11</v>
      </c>
      <c r="D133" s="74"/>
      <c r="N133" s="18"/>
      <c r="U133" s="18"/>
    </row>
    <row r="134" spans="1:21" ht="46.8" x14ac:dyDescent="0.3">
      <c r="A134" s="71" t="s">
        <v>150</v>
      </c>
      <c r="B134" s="77">
        <f t="shared" ref="B134:B135" si="7">C134/C$136</f>
        <v>0.5625</v>
      </c>
      <c r="C134" s="71">
        <v>18</v>
      </c>
      <c r="D134" s="74"/>
      <c r="N134" s="18"/>
      <c r="U134" s="18"/>
    </row>
    <row r="135" spans="1:21" ht="46.8" x14ac:dyDescent="0.3">
      <c r="A135" s="71" t="s">
        <v>151</v>
      </c>
      <c r="B135" s="77">
        <f t="shared" si="7"/>
        <v>9.375E-2</v>
      </c>
      <c r="C135" s="71">
        <v>3</v>
      </c>
      <c r="D135" s="74"/>
      <c r="N135" s="18"/>
      <c r="U135" s="18"/>
    </row>
    <row r="136" spans="1:21" x14ac:dyDescent="0.3">
      <c r="A136" s="71"/>
      <c r="B136" s="77">
        <f>SUM(B133:B135)</f>
        <v>1</v>
      </c>
      <c r="C136" s="71">
        <f>SUM(C133:C135)</f>
        <v>32</v>
      </c>
      <c r="D136" s="74"/>
      <c r="N136" s="18"/>
      <c r="U136" s="18"/>
    </row>
    <row r="137" spans="1:21" x14ac:dyDescent="0.3">
      <c r="N137" s="18"/>
      <c r="U137" s="18"/>
    </row>
    <row r="138" spans="1:21" x14ac:dyDescent="0.3">
      <c r="N138" s="18"/>
      <c r="U138" s="18"/>
    </row>
    <row r="139" spans="1:21" ht="16.2" thickBot="1" x14ac:dyDescent="0.35">
      <c r="N139" s="18"/>
      <c r="U139" s="18"/>
    </row>
    <row r="140" spans="1:21" ht="31.8" thickBot="1" x14ac:dyDescent="0.35">
      <c r="B140" s="78" t="s">
        <v>153</v>
      </c>
      <c r="C140" s="78" t="s">
        <v>106</v>
      </c>
      <c r="D140" s="83" t="s">
        <v>159</v>
      </c>
      <c r="N140" s="18"/>
      <c r="U140" s="18"/>
    </row>
    <row r="141" spans="1:21" ht="16.2" thickBot="1" x14ac:dyDescent="0.35">
      <c r="B141" s="79" t="s">
        <v>154</v>
      </c>
      <c r="C141" s="81">
        <v>0.46</v>
      </c>
      <c r="D141" s="79">
        <v>23</v>
      </c>
      <c r="N141" s="18"/>
      <c r="U141" s="18"/>
    </row>
    <row r="142" spans="1:21" ht="16.2" thickBot="1" x14ac:dyDescent="0.35">
      <c r="B142" s="79" t="s">
        <v>155</v>
      </c>
      <c r="C142" s="81">
        <v>0.28000000000000003</v>
      </c>
      <c r="D142" s="79">
        <v>14</v>
      </c>
      <c r="N142" s="18"/>
      <c r="U142" s="18"/>
    </row>
    <row r="143" spans="1:21" ht="16.2" thickBot="1" x14ac:dyDescent="0.35">
      <c r="B143" s="79" t="s">
        <v>156</v>
      </c>
      <c r="C143" s="81">
        <v>0.1</v>
      </c>
      <c r="D143" s="79">
        <v>5</v>
      </c>
      <c r="N143" s="18"/>
      <c r="U143" s="18"/>
    </row>
    <row r="144" spans="1:21" ht="16.2" thickBot="1" x14ac:dyDescent="0.35">
      <c r="B144" s="79" t="s">
        <v>157</v>
      </c>
      <c r="C144" s="81">
        <v>0.1</v>
      </c>
      <c r="D144" s="79">
        <v>5</v>
      </c>
      <c r="N144" s="18"/>
      <c r="U144" s="18"/>
    </row>
    <row r="145" spans="2:21" ht="16.2" thickBot="1" x14ac:dyDescent="0.35">
      <c r="B145" s="80" t="s">
        <v>158</v>
      </c>
      <c r="C145" s="81">
        <v>0.06</v>
      </c>
      <c r="D145" s="82">
        <v>3</v>
      </c>
      <c r="N145" s="18"/>
      <c r="U145" s="18"/>
    </row>
    <row r="146" spans="2:21" x14ac:dyDescent="0.3">
      <c r="N146" s="18"/>
      <c r="U146" s="18"/>
    </row>
    <row r="147" spans="2:21" x14ac:dyDescent="0.3">
      <c r="N147" s="18"/>
      <c r="U147" s="18"/>
    </row>
    <row r="148" spans="2:21" x14ac:dyDescent="0.3">
      <c r="N148" s="18"/>
      <c r="U148" s="18"/>
    </row>
    <row r="149" spans="2:21" x14ac:dyDescent="0.3">
      <c r="N149" s="18"/>
      <c r="U149" s="18"/>
    </row>
    <row r="150" spans="2:21" x14ac:dyDescent="0.3">
      <c r="N150" s="18"/>
      <c r="U150" s="18"/>
    </row>
    <row r="151" spans="2:21" x14ac:dyDescent="0.3">
      <c r="N151" s="18"/>
      <c r="U151" s="18"/>
    </row>
    <row r="152" spans="2:21" x14ac:dyDescent="0.3">
      <c r="N152" s="18"/>
      <c r="U152" s="18"/>
    </row>
    <row r="153" spans="2:21" x14ac:dyDescent="0.3">
      <c r="N153" s="18"/>
      <c r="U153" s="18"/>
    </row>
    <row r="154" spans="2:21" x14ac:dyDescent="0.3">
      <c r="N154" s="18"/>
      <c r="U154" s="18"/>
    </row>
    <row r="155" spans="2:21" x14ac:dyDescent="0.3">
      <c r="N155" s="18"/>
      <c r="U155" s="18"/>
    </row>
    <row r="156" spans="2:21" x14ac:dyDescent="0.3">
      <c r="N156" s="18"/>
      <c r="U156" s="18"/>
    </row>
    <row r="157" spans="2:21" x14ac:dyDescent="0.3">
      <c r="N157" s="18"/>
      <c r="U157" s="18"/>
    </row>
    <row r="158" spans="2:21" x14ac:dyDescent="0.3">
      <c r="N158" s="18"/>
      <c r="U158" s="18"/>
    </row>
    <row r="159" spans="2:21" x14ac:dyDescent="0.3">
      <c r="N159" s="18"/>
      <c r="U159" s="18"/>
    </row>
    <row r="160" spans="2:21" x14ac:dyDescent="0.3">
      <c r="N160" s="18"/>
      <c r="U160" s="18"/>
    </row>
    <row r="161" spans="34:34" s="18" customFormat="1" x14ac:dyDescent="0.3">
      <c r="AH161" s="24"/>
    </row>
    <row r="162" spans="34:34" s="18" customFormat="1" x14ac:dyDescent="0.3">
      <c r="AH162" s="24"/>
    </row>
    <row r="163" spans="34:34" s="18" customFormat="1" x14ac:dyDescent="0.3">
      <c r="AH163" s="24"/>
    </row>
    <row r="164" spans="34:34" s="18" customFormat="1" x14ac:dyDescent="0.3">
      <c r="AH164" s="24"/>
    </row>
    <row r="165" spans="34:34" s="18" customFormat="1" x14ac:dyDescent="0.3">
      <c r="AH165" s="24"/>
    </row>
    <row r="166" spans="34:34" s="18" customFormat="1" x14ac:dyDescent="0.3">
      <c r="AH166" s="24"/>
    </row>
    <row r="167" spans="34:34" s="18" customFormat="1" x14ac:dyDescent="0.3">
      <c r="AH167" s="24"/>
    </row>
    <row r="168" spans="34:34" s="18" customFormat="1" x14ac:dyDescent="0.3">
      <c r="AH168" s="24"/>
    </row>
    <row r="169" spans="34:34" s="18" customFormat="1" x14ac:dyDescent="0.3">
      <c r="AH169" s="24"/>
    </row>
    <row r="170" spans="34:34" s="18" customFormat="1" x14ac:dyDescent="0.3">
      <c r="AH170" s="24"/>
    </row>
    <row r="171" spans="34:34" s="18" customFormat="1" x14ac:dyDescent="0.3">
      <c r="AH171" s="24"/>
    </row>
    <row r="172" spans="34:34" s="18" customFormat="1" x14ac:dyDescent="0.3">
      <c r="AH172" s="24"/>
    </row>
    <row r="173" spans="34:34" s="18" customFormat="1" x14ac:dyDescent="0.3">
      <c r="AH173" s="24"/>
    </row>
    <row r="174" spans="34:34" s="18" customFormat="1" x14ac:dyDescent="0.3">
      <c r="AH174" s="24"/>
    </row>
    <row r="175" spans="34:34" s="18" customFormat="1" x14ac:dyDescent="0.3">
      <c r="AH175" s="24"/>
    </row>
    <row r="176" spans="34:34" s="18" customFormat="1" x14ac:dyDescent="0.3">
      <c r="AH176" s="24"/>
    </row>
    <row r="177" spans="34:34" s="18" customFormat="1" x14ac:dyDescent="0.3">
      <c r="AH177" s="24"/>
    </row>
    <row r="178" spans="34:34" s="18" customFormat="1" x14ac:dyDescent="0.3">
      <c r="AH178" s="24"/>
    </row>
    <row r="179" spans="34:34" s="18" customFormat="1" x14ac:dyDescent="0.3">
      <c r="AH179" s="24"/>
    </row>
    <row r="180" spans="34:34" s="18" customFormat="1" x14ac:dyDescent="0.3">
      <c r="AH180" s="24"/>
    </row>
    <row r="181" spans="34:34" s="18" customFormat="1" x14ac:dyDescent="0.3">
      <c r="AH181" s="24"/>
    </row>
    <row r="182" spans="34:34" s="18" customFormat="1" x14ac:dyDescent="0.3">
      <c r="AH182" s="24"/>
    </row>
    <row r="183" spans="34:34" s="18" customFormat="1" x14ac:dyDescent="0.3">
      <c r="AH183" s="24"/>
    </row>
    <row r="184" spans="34:34" s="18" customFormat="1" x14ac:dyDescent="0.3">
      <c r="AH184" s="24"/>
    </row>
    <row r="185" spans="34:34" s="18" customFormat="1" x14ac:dyDescent="0.3">
      <c r="AH185" s="24"/>
    </row>
    <row r="186" spans="34:34" s="18" customFormat="1" x14ac:dyDescent="0.3">
      <c r="AH186" s="24"/>
    </row>
    <row r="187" spans="34:34" s="18" customFormat="1" x14ac:dyDescent="0.3">
      <c r="AH187" s="24"/>
    </row>
    <row r="188" spans="34:34" s="18" customFormat="1" x14ac:dyDescent="0.3">
      <c r="AH188" s="24"/>
    </row>
    <row r="189" spans="34:34" s="18" customFormat="1" x14ac:dyDescent="0.3">
      <c r="AH189" s="24"/>
    </row>
    <row r="190" spans="34:34" s="18" customFormat="1" x14ac:dyDescent="0.3">
      <c r="AH190" s="24"/>
    </row>
    <row r="191" spans="34:34" s="18" customFormat="1" x14ac:dyDescent="0.3">
      <c r="AH191" s="24"/>
    </row>
    <row r="192" spans="34:34" s="18" customFormat="1" x14ac:dyDescent="0.3">
      <c r="AH192" s="24"/>
    </row>
    <row r="193" spans="34:34" s="18" customFormat="1" x14ac:dyDescent="0.3">
      <c r="AH193" s="24"/>
    </row>
    <row r="194" spans="34:34" s="18" customFormat="1" x14ac:dyDescent="0.3">
      <c r="AH194" s="24"/>
    </row>
    <row r="195" spans="34:34" s="18" customFormat="1" x14ac:dyDescent="0.3">
      <c r="AH195" s="24"/>
    </row>
    <row r="196" spans="34:34" s="18" customFormat="1" x14ac:dyDescent="0.3">
      <c r="AH196" s="24"/>
    </row>
    <row r="197" spans="34:34" s="18" customFormat="1" x14ac:dyDescent="0.3">
      <c r="AH197" s="24"/>
    </row>
    <row r="198" spans="34:34" s="18" customFormat="1" x14ac:dyDescent="0.3">
      <c r="AH198" s="24"/>
    </row>
    <row r="199" spans="34:34" s="18" customFormat="1" x14ac:dyDescent="0.3">
      <c r="AH199" s="24"/>
    </row>
    <row r="200" spans="34:34" s="18" customFormat="1" x14ac:dyDescent="0.3">
      <c r="AH200" s="24"/>
    </row>
    <row r="201" spans="34:34" s="18" customFormat="1" x14ac:dyDescent="0.3">
      <c r="AH201" s="24"/>
    </row>
    <row r="202" spans="34:34" s="18" customFormat="1" x14ac:dyDescent="0.3">
      <c r="AH202" s="24"/>
    </row>
    <row r="203" spans="34:34" s="18" customFormat="1" x14ac:dyDescent="0.3">
      <c r="AH203" s="24"/>
    </row>
    <row r="204" spans="34:34" s="18" customFormat="1" x14ac:dyDescent="0.3">
      <c r="AH204" s="24"/>
    </row>
    <row r="205" spans="34:34" s="18" customFormat="1" x14ac:dyDescent="0.3">
      <c r="AH205" s="24"/>
    </row>
    <row r="206" spans="34:34" s="18" customFormat="1" x14ac:dyDescent="0.3">
      <c r="AH206" s="24"/>
    </row>
    <row r="207" spans="34:34" s="18" customFormat="1" x14ac:dyDescent="0.3">
      <c r="AH207" s="24"/>
    </row>
    <row r="208" spans="34:34" s="18" customFormat="1" x14ac:dyDescent="0.3">
      <c r="AH208" s="24"/>
    </row>
    <row r="209" spans="34:34" s="18" customFormat="1" x14ac:dyDescent="0.3">
      <c r="AH209" s="24"/>
    </row>
    <row r="210" spans="34:34" s="18" customFormat="1" x14ac:dyDescent="0.3">
      <c r="AH210" s="24"/>
    </row>
    <row r="211" spans="34:34" s="18" customFormat="1" x14ac:dyDescent="0.3">
      <c r="AH211" s="24"/>
    </row>
    <row r="212" spans="34:34" s="18" customFormat="1" x14ac:dyDescent="0.3">
      <c r="AH212" s="24"/>
    </row>
    <row r="213" spans="34:34" s="18" customFormat="1" x14ac:dyDescent="0.3">
      <c r="AH213" s="24"/>
    </row>
    <row r="214" spans="34:34" s="18" customFormat="1" x14ac:dyDescent="0.3">
      <c r="AH214" s="24"/>
    </row>
    <row r="215" spans="34:34" s="18" customFormat="1" x14ac:dyDescent="0.3">
      <c r="AH215" s="24"/>
    </row>
    <row r="216" spans="34:34" s="18" customFormat="1" x14ac:dyDescent="0.3">
      <c r="AH216" s="24"/>
    </row>
    <row r="217" spans="34:34" s="18" customFormat="1" x14ac:dyDescent="0.3">
      <c r="AH217" s="24"/>
    </row>
    <row r="218" spans="34:34" s="18" customFormat="1" x14ac:dyDescent="0.3">
      <c r="AH218" s="24"/>
    </row>
    <row r="219" spans="34:34" s="18" customFormat="1" x14ac:dyDescent="0.3">
      <c r="AH219" s="24"/>
    </row>
    <row r="220" spans="34:34" s="18" customFormat="1" x14ac:dyDescent="0.3">
      <c r="AH220" s="24"/>
    </row>
    <row r="221" spans="34:34" s="18" customFormat="1" x14ac:dyDescent="0.3">
      <c r="AH221" s="24"/>
    </row>
    <row r="222" spans="34:34" s="18" customFormat="1" x14ac:dyDescent="0.3">
      <c r="AH222" s="24"/>
    </row>
    <row r="223" spans="34:34" s="18" customFormat="1" x14ac:dyDescent="0.3">
      <c r="AH223" s="24"/>
    </row>
    <row r="224" spans="34:34" s="18" customFormat="1" x14ac:dyDescent="0.3">
      <c r="AH224" s="24"/>
    </row>
    <row r="225" spans="34:34" s="18" customFormat="1" x14ac:dyDescent="0.3">
      <c r="AH225" s="24"/>
    </row>
    <row r="226" spans="34:34" s="18" customFormat="1" x14ac:dyDescent="0.3">
      <c r="AH226" s="24"/>
    </row>
    <row r="227" spans="34:34" s="18" customFormat="1" x14ac:dyDescent="0.3">
      <c r="AH227" s="24"/>
    </row>
    <row r="228" spans="34:34" s="18" customFormat="1" x14ac:dyDescent="0.3">
      <c r="AH228" s="24"/>
    </row>
    <row r="229" spans="34:34" s="18" customFormat="1" x14ac:dyDescent="0.3">
      <c r="AH229" s="24"/>
    </row>
    <row r="230" spans="34:34" s="18" customFormat="1" x14ac:dyDescent="0.3">
      <c r="AH230" s="24"/>
    </row>
    <row r="231" spans="34:34" s="18" customFormat="1" x14ac:dyDescent="0.3">
      <c r="AH231" s="24"/>
    </row>
    <row r="232" spans="34:34" s="18" customFormat="1" x14ac:dyDescent="0.3">
      <c r="AH232" s="24"/>
    </row>
    <row r="233" spans="34:34" s="18" customFormat="1" x14ac:dyDescent="0.3">
      <c r="AH233" s="24"/>
    </row>
    <row r="234" spans="34:34" s="18" customFormat="1" x14ac:dyDescent="0.3">
      <c r="AH234" s="24"/>
    </row>
    <row r="235" spans="34:34" s="18" customFormat="1" x14ac:dyDescent="0.3">
      <c r="AH235" s="24"/>
    </row>
    <row r="236" spans="34:34" s="18" customFormat="1" x14ac:dyDescent="0.3">
      <c r="AH236" s="24"/>
    </row>
    <row r="237" spans="34:34" s="18" customFormat="1" x14ac:dyDescent="0.3">
      <c r="AH237" s="24"/>
    </row>
    <row r="238" spans="34:34" s="18" customFormat="1" x14ac:dyDescent="0.3">
      <c r="AH238" s="24"/>
    </row>
    <row r="239" spans="34:34" s="18" customFormat="1" x14ac:dyDescent="0.3">
      <c r="AH239" s="24"/>
    </row>
    <row r="240" spans="34:34" s="18" customFormat="1" x14ac:dyDescent="0.3">
      <c r="AH240" s="24"/>
    </row>
    <row r="241" spans="34:34" s="18" customFormat="1" x14ac:dyDescent="0.3">
      <c r="AH241" s="24"/>
    </row>
    <row r="242" spans="34:34" s="18" customFormat="1" x14ac:dyDescent="0.3">
      <c r="AH242" s="24"/>
    </row>
    <row r="243" spans="34:34" s="18" customFormat="1" x14ac:dyDescent="0.3">
      <c r="AH243" s="24"/>
    </row>
    <row r="244" spans="34:34" s="18" customFormat="1" x14ac:dyDescent="0.3">
      <c r="AH244" s="24"/>
    </row>
    <row r="245" spans="34:34" s="18" customFormat="1" x14ac:dyDescent="0.3">
      <c r="AH245" s="24"/>
    </row>
    <row r="246" spans="34:34" s="18" customFormat="1" x14ac:dyDescent="0.3">
      <c r="AH246" s="24"/>
    </row>
    <row r="247" spans="34:34" s="18" customFormat="1" x14ac:dyDescent="0.3">
      <c r="AH247" s="24"/>
    </row>
    <row r="248" spans="34:34" s="18" customFormat="1" x14ac:dyDescent="0.3">
      <c r="AH248" s="24"/>
    </row>
    <row r="249" spans="34:34" s="18" customFormat="1" x14ac:dyDescent="0.3">
      <c r="AH249" s="24"/>
    </row>
    <row r="250" spans="34:34" s="18" customFormat="1" x14ac:dyDescent="0.3">
      <c r="AH250" s="24"/>
    </row>
    <row r="251" spans="34:34" s="18" customFormat="1" x14ac:dyDescent="0.3">
      <c r="AH251" s="24"/>
    </row>
    <row r="252" spans="34:34" s="18" customFormat="1" x14ac:dyDescent="0.3">
      <c r="AH252" s="24"/>
    </row>
    <row r="253" spans="34:34" s="18" customFormat="1" x14ac:dyDescent="0.3">
      <c r="AH253" s="24"/>
    </row>
    <row r="254" spans="34:34" s="18" customFormat="1" x14ac:dyDescent="0.3">
      <c r="AH254" s="24"/>
    </row>
    <row r="255" spans="34:34" s="18" customFormat="1" x14ac:dyDescent="0.3">
      <c r="AH255" s="24"/>
    </row>
    <row r="256" spans="34:34" s="18" customFormat="1" x14ac:dyDescent="0.3">
      <c r="AH256" s="24"/>
    </row>
    <row r="257" spans="34:34" s="18" customFormat="1" x14ac:dyDescent="0.3">
      <c r="AH257" s="24"/>
    </row>
    <row r="258" spans="34:34" s="18" customFormat="1" x14ac:dyDescent="0.3">
      <c r="AH258" s="24"/>
    </row>
    <row r="259" spans="34:34" s="18" customFormat="1" x14ac:dyDescent="0.3">
      <c r="AH259" s="24"/>
    </row>
    <row r="260" spans="34:34" s="18" customFormat="1" x14ac:dyDescent="0.3">
      <c r="AH260" s="24"/>
    </row>
    <row r="261" spans="34:34" s="18" customFormat="1" x14ac:dyDescent="0.3">
      <c r="AH261" s="24"/>
    </row>
    <row r="262" spans="34:34" s="18" customFormat="1" x14ac:dyDescent="0.3">
      <c r="AH262" s="24"/>
    </row>
    <row r="263" spans="34:34" s="18" customFormat="1" x14ac:dyDescent="0.3">
      <c r="AH263" s="24"/>
    </row>
    <row r="264" spans="34:34" s="18" customFormat="1" x14ac:dyDescent="0.3">
      <c r="AH264" s="24"/>
    </row>
    <row r="265" spans="34:34" s="18" customFormat="1" x14ac:dyDescent="0.3">
      <c r="AH265" s="24"/>
    </row>
    <row r="266" spans="34:34" s="18" customFormat="1" x14ac:dyDescent="0.3">
      <c r="AH266" s="24"/>
    </row>
    <row r="267" spans="34:34" s="18" customFormat="1" x14ac:dyDescent="0.3">
      <c r="AH267" s="24"/>
    </row>
    <row r="268" spans="34:34" s="18" customFormat="1" x14ac:dyDescent="0.3">
      <c r="AH268" s="24"/>
    </row>
    <row r="269" spans="34:34" s="18" customFormat="1" x14ac:dyDescent="0.3">
      <c r="AH269" s="24"/>
    </row>
    <row r="270" spans="34:34" s="18" customFormat="1" x14ac:dyDescent="0.3">
      <c r="AH270" s="24"/>
    </row>
    <row r="271" spans="34:34" s="18" customFormat="1" x14ac:dyDescent="0.3">
      <c r="AH271" s="24"/>
    </row>
    <row r="272" spans="34:34" s="18" customFormat="1" x14ac:dyDescent="0.3">
      <c r="AH272" s="24"/>
    </row>
    <row r="273" spans="34:34" s="18" customFormat="1" x14ac:dyDescent="0.3">
      <c r="AH273" s="24"/>
    </row>
    <row r="274" spans="34:34" s="18" customFormat="1" x14ac:dyDescent="0.3">
      <c r="AH274" s="24"/>
    </row>
    <row r="275" spans="34:34" s="18" customFormat="1" x14ac:dyDescent="0.3">
      <c r="AH275" s="24"/>
    </row>
    <row r="276" spans="34:34" s="18" customFormat="1" x14ac:dyDescent="0.3">
      <c r="AH276" s="24"/>
    </row>
    <row r="277" spans="34:34" s="18" customFormat="1" x14ac:dyDescent="0.3">
      <c r="AH277" s="24"/>
    </row>
    <row r="278" spans="34:34" s="18" customFormat="1" x14ac:dyDescent="0.3">
      <c r="AH278" s="24"/>
    </row>
    <row r="279" spans="34:34" s="18" customFormat="1" x14ac:dyDescent="0.3">
      <c r="AH279" s="24"/>
    </row>
    <row r="280" spans="34:34" s="18" customFormat="1" x14ac:dyDescent="0.3">
      <c r="AH280" s="24"/>
    </row>
    <row r="281" spans="34:34" s="18" customFormat="1" x14ac:dyDescent="0.3">
      <c r="AH281" s="24"/>
    </row>
    <row r="282" spans="34:34" s="18" customFormat="1" x14ac:dyDescent="0.3">
      <c r="AH282" s="24"/>
    </row>
    <row r="283" spans="34:34" s="18" customFormat="1" x14ac:dyDescent="0.3">
      <c r="AH283" s="24"/>
    </row>
    <row r="284" spans="34:34" s="18" customFormat="1" x14ac:dyDescent="0.3">
      <c r="AH284" s="24"/>
    </row>
    <row r="285" spans="34:34" s="18" customFormat="1" x14ac:dyDescent="0.3">
      <c r="AH285" s="24"/>
    </row>
    <row r="286" spans="34:34" s="18" customFormat="1" x14ac:dyDescent="0.3">
      <c r="AH286" s="24"/>
    </row>
    <row r="287" spans="34:34" s="18" customFormat="1" x14ac:dyDescent="0.3">
      <c r="AH287" s="24"/>
    </row>
    <row r="288" spans="34:34" s="18" customFormat="1" x14ac:dyDescent="0.3">
      <c r="AH288" s="24"/>
    </row>
    <row r="289" spans="34:34" s="18" customFormat="1" x14ac:dyDescent="0.3">
      <c r="AH289" s="24"/>
    </row>
    <row r="290" spans="34:34" s="18" customFormat="1" x14ac:dyDescent="0.3">
      <c r="AH290" s="24"/>
    </row>
    <row r="291" spans="34:34" s="18" customFormat="1" x14ac:dyDescent="0.3">
      <c r="AH291" s="24"/>
    </row>
    <row r="292" spans="34:34" s="18" customFormat="1" x14ac:dyDescent="0.3">
      <c r="AH292" s="24"/>
    </row>
    <row r="293" spans="34:34" s="18" customFormat="1" x14ac:dyDescent="0.3">
      <c r="AH293" s="24"/>
    </row>
    <row r="294" spans="34:34" s="18" customFormat="1" x14ac:dyDescent="0.3">
      <c r="AH294" s="24"/>
    </row>
    <row r="295" spans="34:34" s="18" customFormat="1" x14ac:dyDescent="0.3">
      <c r="AH295" s="24"/>
    </row>
    <row r="296" spans="34:34" s="18" customFormat="1" x14ac:dyDescent="0.3">
      <c r="AH296" s="24"/>
    </row>
    <row r="297" spans="34:34" s="18" customFormat="1" x14ac:dyDescent="0.3">
      <c r="AH297" s="24"/>
    </row>
    <row r="298" spans="34:34" s="18" customFormat="1" x14ac:dyDescent="0.3">
      <c r="AH298" s="24"/>
    </row>
  </sheetData>
  <autoFilter ref="A1:AH56">
    <filterColumn colId="4" showButton="0"/>
    <filterColumn colId="5" showButton="0"/>
    <filterColumn colId="7" showButton="0"/>
    <filterColumn colId="9" showButton="0"/>
    <filterColumn colId="11" showButton="0"/>
    <filterColumn colId="15" showButton="0"/>
    <filterColumn colId="16" showButton="0"/>
    <filterColumn colId="17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12">
    <mergeCell ref="E91:F91"/>
    <mergeCell ref="E1:G1"/>
    <mergeCell ref="Y1:AA1"/>
    <mergeCell ref="AH1:AH2"/>
    <mergeCell ref="H1:I1"/>
    <mergeCell ref="P1:S1"/>
    <mergeCell ref="J1:K1"/>
    <mergeCell ref="AB1:AG1"/>
    <mergeCell ref="AB2:AC2"/>
    <mergeCell ref="AD2:AE2"/>
    <mergeCell ref="AF2:AG2"/>
    <mergeCell ref="L1:M1"/>
  </mergeCells>
  <conditionalFormatting sqref="B1:B117 B124:B131 B137:B139 B146:B1048576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zoomScale="55" zoomScaleNormal="55" workbookViewId="0">
      <selection activeCell="J56" sqref="J56"/>
    </sheetView>
  </sheetViews>
  <sheetFormatPr defaultRowHeight="14.4" x14ac:dyDescent="0.3"/>
  <cols>
    <col min="2" max="2" width="27.109375" customWidth="1"/>
    <col min="3" max="3" width="30.6640625" customWidth="1"/>
    <col min="4" max="4" width="28.88671875" customWidth="1"/>
    <col min="5" max="5" width="38.77734375" customWidth="1"/>
    <col min="6" max="6" width="40.44140625" customWidth="1"/>
    <col min="7" max="7" width="43.21875" customWidth="1"/>
    <col min="8" max="8" width="36.44140625" customWidth="1"/>
    <col min="9" max="9" width="26.6640625" customWidth="1"/>
    <col min="10" max="10" width="43.21875" customWidth="1"/>
    <col min="14" max="14" width="8.88671875" customWidth="1"/>
  </cols>
  <sheetData>
    <row r="1" spans="1:10" ht="16.2" thickBot="1" x14ac:dyDescent="0.35">
      <c r="A1" s="2" t="s">
        <v>0</v>
      </c>
      <c r="B1" s="3" t="s">
        <v>101</v>
      </c>
      <c r="C1" s="97" t="s">
        <v>26</v>
      </c>
      <c r="D1" s="92"/>
      <c r="E1" s="92"/>
      <c r="F1" s="92"/>
      <c r="G1" s="92"/>
      <c r="H1" s="92"/>
      <c r="I1" s="92"/>
      <c r="J1" s="92"/>
    </row>
    <row r="2" spans="1:10" ht="16.2" thickBot="1" x14ac:dyDescent="0.35">
      <c r="A2" s="2"/>
      <c r="B2" s="2"/>
      <c r="C2" s="98" t="s">
        <v>10</v>
      </c>
      <c r="D2" s="99"/>
      <c r="E2" s="99"/>
      <c r="F2" s="99"/>
      <c r="G2" s="92"/>
      <c r="H2" s="92"/>
      <c r="I2" s="92"/>
      <c r="J2" s="92"/>
    </row>
    <row r="3" spans="1:10" ht="16.2" thickBot="1" x14ac:dyDescent="0.35">
      <c r="A3" s="2"/>
      <c r="B3" s="2"/>
      <c r="C3" s="91" t="s">
        <v>27</v>
      </c>
      <c r="D3" s="91"/>
      <c r="E3" s="91"/>
      <c r="F3" s="91"/>
      <c r="G3" s="91"/>
      <c r="H3" s="92" t="s">
        <v>11</v>
      </c>
      <c r="I3" s="92"/>
      <c r="J3" s="92"/>
    </row>
    <row r="4" spans="1:10" ht="33.6" customHeight="1" thickBot="1" x14ac:dyDescent="0.35">
      <c r="A4" s="2"/>
      <c r="B4" s="2"/>
      <c r="C4" s="2" t="s">
        <v>107</v>
      </c>
      <c r="D4" s="2" t="s">
        <v>108</v>
      </c>
      <c r="E4" s="2" t="s">
        <v>109</v>
      </c>
      <c r="F4" s="3" t="s">
        <v>110</v>
      </c>
      <c r="G4" s="2" t="s">
        <v>111</v>
      </c>
      <c r="H4" s="2" t="s">
        <v>119</v>
      </c>
      <c r="I4" s="2" t="s">
        <v>39</v>
      </c>
      <c r="J4" s="2" t="s">
        <v>40</v>
      </c>
    </row>
    <row r="5" spans="1:10" ht="16.2" thickBot="1" x14ac:dyDescent="0.35">
      <c r="A5" s="4">
        <v>1</v>
      </c>
      <c r="B5" s="5" t="s">
        <v>41</v>
      </c>
      <c r="C5" s="6">
        <v>7</v>
      </c>
      <c r="D5" s="7">
        <f>(12*C5)</f>
        <v>84</v>
      </c>
      <c r="E5" s="7">
        <f>(45*D5)</f>
        <v>3780</v>
      </c>
      <c r="F5" s="7">
        <f>(16.75*E5)</f>
        <v>63315</v>
      </c>
      <c r="G5" s="8">
        <f>(75*D5)</f>
        <v>6300</v>
      </c>
      <c r="H5" s="6">
        <v>7</v>
      </c>
      <c r="I5" s="7">
        <f>H5*35</f>
        <v>245</v>
      </c>
      <c r="J5" s="8">
        <f>(115*H5)</f>
        <v>805</v>
      </c>
    </row>
    <row r="6" spans="1:10" ht="16.2" thickBot="1" x14ac:dyDescent="0.35">
      <c r="A6" s="4">
        <v>2</v>
      </c>
      <c r="B6" s="5" t="s">
        <v>42</v>
      </c>
      <c r="C6" s="9">
        <v>8</v>
      </c>
      <c r="D6" s="10">
        <f t="shared" ref="D6:D44" si="0">(12*C6)</f>
        <v>96</v>
      </c>
      <c r="E6" s="10">
        <f t="shared" ref="E6:E44" si="1">(45*D6)</f>
        <v>4320</v>
      </c>
      <c r="F6" s="10">
        <f t="shared" ref="F6:F55" si="2">(16.75*E6)</f>
        <v>72360</v>
      </c>
      <c r="G6" s="11">
        <f t="shared" ref="G6:G55" si="3">(75*D6)</f>
        <v>7200</v>
      </c>
      <c r="H6" s="9">
        <v>8</v>
      </c>
      <c r="I6" s="7">
        <f t="shared" ref="I6:I44" si="4">H6*35</f>
        <v>280</v>
      </c>
      <c r="J6" s="11">
        <f t="shared" ref="J6:J55" si="5">(115*H6)</f>
        <v>920</v>
      </c>
    </row>
    <row r="7" spans="1:10" ht="16.2" thickBot="1" x14ac:dyDescent="0.35">
      <c r="A7" s="4">
        <v>3</v>
      </c>
      <c r="B7" s="5" t="s">
        <v>43</v>
      </c>
      <c r="C7" s="9">
        <v>5</v>
      </c>
      <c r="D7" s="10">
        <f t="shared" si="0"/>
        <v>60</v>
      </c>
      <c r="E7" s="10">
        <f t="shared" si="1"/>
        <v>2700</v>
      </c>
      <c r="F7" s="10">
        <f t="shared" si="2"/>
        <v>45225</v>
      </c>
      <c r="G7" s="11">
        <f t="shared" si="3"/>
        <v>4500</v>
      </c>
      <c r="H7" s="9">
        <v>5</v>
      </c>
      <c r="I7" s="7">
        <f t="shared" si="4"/>
        <v>175</v>
      </c>
      <c r="J7" s="11">
        <f t="shared" si="5"/>
        <v>575</v>
      </c>
    </row>
    <row r="8" spans="1:10" ht="16.2" thickBot="1" x14ac:dyDescent="0.35">
      <c r="A8" s="4">
        <v>4</v>
      </c>
      <c r="B8" s="5" t="s">
        <v>44</v>
      </c>
      <c r="C8" s="9">
        <v>8</v>
      </c>
      <c r="D8" s="10">
        <f t="shared" si="0"/>
        <v>96</v>
      </c>
      <c r="E8" s="10">
        <f t="shared" si="1"/>
        <v>4320</v>
      </c>
      <c r="F8" s="10">
        <f t="shared" si="2"/>
        <v>72360</v>
      </c>
      <c r="G8" s="11">
        <f t="shared" si="3"/>
        <v>7200</v>
      </c>
      <c r="H8" s="9">
        <v>7</v>
      </c>
      <c r="I8" s="7">
        <f t="shared" si="4"/>
        <v>245</v>
      </c>
      <c r="J8" s="11">
        <f t="shared" si="5"/>
        <v>805</v>
      </c>
    </row>
    <row r="9" spans="1:10" ht="16.2" thickBot="1" x14ac:dyDescent="0.35">
      <c r="A9" s="4">
        <v>5</v>
      </c>
      <c r="B9" s="5" t="s">
        <v>45</v>
      </c>
      <c r="C9" s="9">
        <v>7</v>
      </c>
      <c r="D9" s="10">
        <f t="shared" si="0"/>
        <v>84</v>
      </c>
      <c r="E9" s="10">
        <f t="shared" si="1"/>
        <v>3780</v>
      </c>
      <c r="F9" s="10">
        <f t="shared" si="2"/>
        <v>63315</v>
      </c>
      <c r="G9" s="11">
        <f t="shared" si="3"/>
        <v>6300</v>
      </c>
      <c r="H9" s="9">
        <v>6</v>
      </c>
      <c r="I9" s="7">
        <f t="shared" si="4"/>
        <v>210</v>
      </c>
      <c r="J9" s="11">
        <f t="shared" si="5"/>
        <v>690</v>
      </c>
    </row>
    <row r="10" spans="1:10" ht="16.2" thickBot="1" x14ac:dyDescent="0.35">
      <c r="A10" s="4">
        <v>6</v>
      </c>
      <c r="B10" s="5" t="s">
        <v>46</v>
      </c>
      <c r="C10" s="9">
        <v>7</v>
      </c>
      <c r="D10" s="10">
        <f t="shared" si="0"/>
        <v>84</v>
      </c>
      <c r="E10" s="10">
        <f t="shared" si="1"/>
        <v>3780</v>
      </c>
      <c r="F10" s="10">
        <f t="shared" si="2"/>
        <v>63315</v>
      </c>
      <c r="G10" s="11">
        <f t="shared" si="3"/>
        <v>6300</v>
      </c>
      <c r="H10" s="9">
        <v>7</v>
      </c>
      <c r="I10" s="7">
        <f t="shared" si="4"/>
        <v>245</v>
      </c>
      <c r="J10" s="11">
        <f t="shared" si="5"/>
        <v>805</v>
      </c>
    </row>
    <row r="11" spans="1:10" ht="16.2" thickBot="1" x14ac:dyDescent="0.35">
      <c r="A11" s="4">
        <v>7</v>
      </c>
      <c r="B11" s="5" t="s">
        <v>47</v>
      </c>
      <c r="C11" s="9">
        <v>7</v>
      </c>
      <c r="D11" s="10">
        <f t="shared" si="0"/>
        <v>84</v>
      </c>
      <c r="E11" s="10">
        <f t="shared" si="1"/>
        <v>3780</v>
      </c>
      <c r="F11" s="10">
        <f t="shared" si="2"/>
        <v>63315</v>
      </c>
      <c r="G11" s="11">
        <f t="shared" si="3"/>
        <v>6300</v>
      </c>
      <c r="H11" s="9">
        <v>7</v>
      </c>
      <c r="I11" s="7">
        <f t="shared" si="4"/>
        <v>245</v>
      </c>
      <c r="J11" s="11">
        <f t="shared" si="5"/>
        <v>805</v>
      </c>
    </row>
    <row r="12" spans="1:10" ht="16.2" thickBot="1" x14ac:dyDescent="0.35">
      <c r="A12" s="4">
        <v>8</v>
      </c>
      <c r="B12" s="5" t="s">
        <v>48</v>
      </c>
      <c r="C12" s="9">
        <v>8</v>
      </c>
      <c r="D12" s="10">
        <f t="shared" si="0"/>
        <v>96</v>
      </c>
      <c r="E12" s="10">
        <f t="shared" si="1"/>
        <v>4320</v>
      </c>
      <c r="F12" s="10">
        <f t="shared" si="2"/>
        <v>72360</v>
      </c>
      <c r="G12" s="11">
        <f t="shared" si="3"/>
        <v>7200</v>
      </c>
      <c r="H12" s="9">
        <v>8</v>
      </c>
      <c r="I12" s="7">
        <f t="shared" si="4"/>
        <v>280</v>
      </c>
      <c r="J12" s="11">
        <f t="shared" si="5"/>
        <v>920</v>
      </c>
    </row>
    <row r="13" spans="1:10" ht="16.2" thickBot="1" x14ac:dyDescent="0.35">
      <c r="A13" s="4">
        <v>9</v>
      </c>
      <c r="B13" s="5" t="s">
        <v>49</v>
      </c>
      <c r="C13" s="9">
        <v>9</v>
      </c>
      <c r="D13" s="10">
        <f t="shared" si="0"/>
        <v>108</v>
      </c>
      <c r="E13" s="10">
        <f t="shared" si="1"/>
        <v>4860</v>
      </c>
      <c r="F13" s="10">
        <f t="shared" si="2"/>
        <v>81405</v>
      </c>
      <c r="G13" s="11">
        <f t="shared" si="3"/>
        <v>8100</v>
      </c>
      <c r="H13" s="9">
        <v>9</v>
      </c>
      <c r="I13" s="7">
        <f t="shared" si="4"/>
        <v>315</v>
      </c>
      <c r="J13" s="11">
        <f t="shared" si="5"/>
        <v>1035</v>
      </c>
    </row>
    <row r="14" spans="1:10" ht="16.2" thickBot="1" x14ac:dyDescent="0.35">
      <c r="A14" s="4">
        <v>10</v>
      </c>
      <c r="B14" s="5" t="s">
        <v>50</v>
      </c>
      <c r="C14" s="9">
        <v>7</v>
      </c>
      <c r="D14" s="10">
        <f t="shared" si="0"/>
        <v>84</v>
      </c>
      <c r="E14" s="10">
        <f t="shared" si="1"/>
        <v>3780</v>
      </c>
      <c r="F14" s="10">
        <f t="shared" si="2"/>
        <v>63315</v>
      </c>
      <c r="G14" s="11">
        <f t="shared" si="3"/>
        <v>6300</v>
      </c>
      <c r="H14" s="9">
        <v>8</v>
      </c>
      <c r="I14" s="7">
        <f t="shared" si="4"/>
        <v>280</v>
      </c>
      <c r="J14" s="11">
        <f t="shared" si="5"/>
        <v>920</v>
      </c>
    </row>
    <row r="15" spans="1:10" ht="16.2" thickBot="1" x14ac:dyDescent="0.35">
      <c r="A15" s="4">
        <v>11</v>
      </c>
      <c r="B15" s="5" t="s">
        <v>51</v>
      </c>
      <c r="C15" s="9">
        <v>8</v>
      </c>
      <c r="D15" s="10">
        <f t="shared" si="0"/>
        <v>96</v>
      </c>
      <c r="E15" s="10">
        <f t="shared" si="1"/>
        <v>4320</v>
      </c>
      <c r="F15" s="10">
        <f t="shared" si="2"/>
        <v>72360</v>
      </c>
      <c r="G15" s="11">
        <f t="shared" si="3"/>
        <v>7200</v>
      </c>
      <c r="H15" s="9">
        <v>8</v>
      </c>
      <c r="I15" s="7">
        <f t="shared" si="4"/>
        <v>280</v>
      </c>
      <c r="J15" s="11">
        <f t="shared" si="5"/>
        <v>920</v>
      </c>
    </row>
    <row r="16" spans="1:10" ht="16.2" thickBot="1" x14ac:dyDescent="0.35">
      <c r="A16" s="4">
        <v>12</v>
      </c>
      <c r="B16" s="5" t="s">
        <v>52</v>
      </c>
      <c r="C16" s="9">
        <v>8</v>
      </c>
      <c r="D16" s="10">
        <f t="shared" si="0"/>
        <v>96</v>
      </c>
      <c r="E16" s="10">
        <f t="shared" si="1"/>
        <v>4320</v>
      </c>
      <c r="F16" s="10">
        <f t="shared" si="2"/>
        <v>72360</v>
      </c>
      <c r="G16" s="11">
        <f t="shared" si="3"/>
        <v>7200</v>
      </c>
      <c r="H16" s="9">
        <v>9</v>
      </c>
      <c r="I16" s="7">
        <f t="shared" si="4"/>
        <v>315</v>
      </c>
      <c r="J16" s="11">
        <f t="shared" si="5"/>
        <v>1035</v>
      </c>
    </row>
    <row r="17" spans="1:10" ht="16.2" thickBot="1" x14ac:dyDescent="0.35">
      <c r="A17" s="4">
        <v>13</v>
      </c>
      <c r="B17" s="5" t="s">
        <v>53</v>
      </c>
      <c r="C17" s="9">
        <v>7</v>
      </c>
      <c r="D17" s="10">
        <f t="shared" si="0"/>
        <v>84</v>
      </c>
      <c r="E17" s="10">
        <f t="shared" si="1"/>
        <v>3780</v>
      </c>
      <c r="F17" s="10">
        <f t="shared" si="2"/>
        <v>63315</v>
      </c>
      <c r="G17" s="11">
        <f t="shared" si="3"/>
        <v>6300</v>
      </c>
      <c r="H17" s="9">
        <v>6</v>
      </c>
      <c r="I17" s="7">
        <f t="shared" si="4"/>
        <v>210</v>
      </c>
      <c r="J17" s="11">
        <f t="shared" si="5"/>
        <v>690</v>
      </c>
    </row>
    <row r="18" spans="1:10" ht="16.2" thickBot="1" x14ac:dyDescent="0.35">
      <c r="A18" s="4">
        <v>14</v>
      </c>
      <c r="B18" s="5" t="s">
        <v>54</v>
      </c>
      <c r="C18" s="9">
        <v>7</v>
      </c>
      <c r="D18" s="10">
        <f t="shared" si="0"/>
        <v>84</v>
      </c>
      <c r="E18" s="10">
        <f t="shared" si="1"/>
        <v>3780</v>
      </c>
      <c r="F18" s="10">
        <f t="shared" si="2"/>
        <v>63315</v>
      </c>
      <c r="G18" s="11">
        <f t="shared" si="3"/>
        <v>6300</v>
      </c>
      <c r="H18" s="9">
        <v>9</v>
      </c>
      <c r="I18" s="7">
        <f t="shared" si="4"/>
        <v>315</v>
      </c>
      <c r="J18" s="11">
        <f t="shared" si="5"/>
        <v>1035</v>
      </c>
    </row>
    <row r="19" spans="1:10" ht="16.2" thickBot="1" x14ac:dyDescent="0.35">
      <c r="A19" s="4">
        <v>15</v>
      </c>
      <c r="B19" s="5" t="s">
        <v>55</v>
      </c>
      <c r="C19" s="9">
        <v>8</v>
      </c>
      <c r="D19" s="10">
        <f t="shared" si="0"/>
        <v>96</v>
      </c>
      <c r="E19" s="10">
        <f t="shared" si="1"/>
        <v>4320</v>
      </c>
      <c r="F19" s="10">
        <f t="shared" si="2"/>
        <v>72360</v>
      </c>
      <c r="G19" s="11">
        <f t="shared" si="3"/>
        <v>7200</v>
      </c>
      <c r="H19" s="9">
        <v>9</v>
      </c>
      <c r="I19" s="7">
        <f t="shared" si="4"/>
        <v>315</v>
      </c>
      <c r="J19" s="11">
        <f t="shared" si="5"/>
        <v>1035</v>
      </c>
    </row>
    <row r="20" spans="1:10" ht="16.2" thickBot="1" x14ac:dyDescent="0.35">
      <c r="A20" s="4">
        <v>16</v>
      </c>
      <c r="B20" s="5" t="s">
        <v>56</v>
      </c>
      <c r="C20" s="9">
        <v>9</v>
      </c>
      <c r="D20" s="10">
        <f t="shared" si="0"/>
        <v>108</v>
      </c>
      <c r="E20" s="10">
        <f t="shared" si="1"/>
        <v>4860</v>
      </c>
      <c r="F20" s="10">
        <f t="shared" si="2"/>
        <v>81405</v>
      </c>
      <c r="G20" s="11">
        <f t="shared" si="3"/>
        <v>8100</v>
      </c>
      <c r="H20" s="9">
        <v>9</v>
      </c>
      <c r="I20" s="7">
        <f t="shared" si="4"/>
        <v>315</v>
      </c>
      <c r="J20" s="11">
        <f t="shared" si="5"/>
        <v>1035</v>
      </c>
    </row>
    <row r="21" spans="1:10" ht="16.2" thickBot="1" x14ac:dyDescent="0.35">
      <c r="A21" s="4">
        <v>17</v>
      </c>
      <c r="B21" s="5" t="s">
        <v>57</v>
      </c>
      <c r="C21" s="9">
        <v>7</v>
      </c>
      <c r="D21" s="10">
        <f t="shared" si="0"/>
        <v>84</v>
      </c>
      <c r="E21" s="10">
        <f t="shared" si="1"/>
        <v>3780</v>
      </c>
      <c r="F21" s="10">
        <f t="shared" si="2"/>
        <v>63315</v>
      </c>
      <c r="G21" s="11">
        <f t="shared" si="3"/>
        <v>6300</v>
      </c>
      <c r="H21" s="9">
        <v>9</v>
      </c>
      <c r="I21" s="7">
        <f t="shared" si="4"/>
        <v>315</v>
      </c>
      <c r="J21" s="11">
        <f t="shared" si="5"/>
        <v>1035</v>
      </c>
    </row>
    <row r="22" spans="1:10" ht="16.2" thickBot="1" x14ac:dyDescent="0.35">
      <c r="A22" s="4">
        <v>18</v>
      </c>
      <c r="B22" s="5" t="s">
        <v>58</v>
      </c>
      <c r="C22" s="9">
        <v>5</v>
      </c>
      <c r="D22" s="10">
        <f t="shared" si="0"/>
        <v>60</v>
      </c>
      <c r="E22" s="10">
        <f t="shared" si="1"/>
        <v>2700</v>
      </c>
      <c r="F22" s="10">
        <f t="shared" si="2"/>
        <v>45225</v>
      </c>
      <c r="G22" s="11">
        <f t="shared" si="3"/>
        <v>4500</v>
      </c>
      <c r="H22" s="9">
        <v>6</v>
      </c>
      <c r="I22" s="7">
        <f t="shared" si="4"/>
        <v>210</v>
      </c>
      <c r="J22" s="11">
        <f t="shared" si="5"/>
        <v>690</v>
      </c>
    </row>
    <row r="23" spans="1:10" ht="16.2" thickBot="1" x14ac:dyDescent="0.35">
      <c r="A23" s="4">
        <v>19</v>
      </c>
      <c r="B23" s="5" t="s">
        <v>59</v>
      </c>
      <c r="C23" s="9">
        <v>7</v>
      </c>
      <c r="D23" s="10">
        <f t="shared" si="0"/>
        <v>84</v>
      </c>
      <c r="E23" s="10">
        <f t="shared" si="1"/>
        <v>3780</v>
      </c>
      <c r="F23" s="10">
        <f t="shared" si="2"/>
        <v>63315</v>
      </c>
      <c r="G23" s="11">
        <f t="shared" si="3"/>
        <v>6300</v>
      </c>
      <c r="H23" s="9">
        <v>9</v>
      </c>
      <c r="I23" s="7">
        <f t="shared" si="4"/>
        <v>315</v>
      </c>
      <c r="J23" s="11">
        <f t="shared" si="5"/>
        <v>1035</v>
      </c>
    </row>
    <row r="24" spans="1:10" ht="16.2" thickBot="1" x14ac:dyDescent="0.35">
      <c r="A24" s="4">
        <v>20</v>
      </c>
      <c r="B24" s="5" t="s">
        <v>60</v>
      </c>
      <c r="C24" s="9">
        <v>7</v>
      </c>
      <c r="D24" s="10">
        <f t="shared" si="0"/>
        <v>84</v>
      </c>
      <c r="E24" s="10">
        <f t="shared" si="1"/>
        <v>3780</v>
      </c>
      <c r="F24" s="10">
        <f t="shared" si="2"/>
        <v>63315</v>
      </c>
      <c r="G24" s="11">
        <f t="shared" si="3"/>
        <v>6300</v>
      </c>
      <c r="H24" s="9">
        <v>6</v>
      </c>
      <c r="I24" s="7">
        <f t="shared" si="4"/>
        <v>210</v>
      </c>
      <c r="J24" s="11">
        <f t="shared" si="5"/>
        <v>690</v>
      </c>
    </row>
    <row r="25" spans="1:10" ht="16.2" thickBot="1" x14ac:dyDescent="0.35">
      <c r="A25" s="4">
        <v>21</v>
      </c>
      <c r="B25" s="5" t="s">
        <v>61</v>
      </c>
      <c r="C25" s="9">
        <v>7</v>
      </c>
      <c r="D25" s="10">
        <f t="shared" si="0"/>
        <v>84</v>
      </c>
      <c r="E25" s="10">
        <f t="shared" si="1"/>
        <v>3780</v>
      </c>
      <c r="F25" s="10">
        <f t="shared" si="2"/>
        <v>63315</v>
      </c>
      <c r="G25" s="11">
        <f t="shared" si="3"/>
        <v>6300</v>
      </c>
      <c r="H25" s="9">
        <v>9</v>
      </c>
      <c r="I25" s="7">
        <f t="shared" si="4"/>
        <v>315</v>
      </c>
      <c r="J25" s="11">
        <f t="shared" si="5"/>
        <v>1035</v>
      </c>
    </row>
    <row r="26" spans="1:10" ht="16.2" thickBot="1" x14ac:dyDescent="0.35">
      <c r="A26" s="4">
        <v>22</v>
      </c>
      <c r="B26" s="5" t="s">
        <v>62</v>
      </c>
      <c r="C26" s="9">
        <v>7</v>
      </c>
      <c r="D26" s="10">
        <f t="shared" si="0"/>
        <v>84</v>
      </c>
      <c r="E26" s="10">
        <f t="shared" si="1"/>
        <v>3780</v>
      </c>
      <c r="F26" s="10">
        <f t="shared" si="2"/>
        <v>63315</v>
      </c>
      <c r="G26" s="11">
        <f t="shared" si="3"/>
        <v>6300</v>
      </c>
      <c r="H26" s="9">
        <v>8</v>
      </c>
      <c r="I26" s="7">
        <f t="shared" si="4"/>
        <v>280</v>
      </c>
      <c r="J26" s="11">
        <f t="shared" si="5"/>
        <v>920</v>
      </c>
    </row>
    <row r="27" spans="1:10" ht="16.2" thickBot="1" x14ac:dyDescent="0.35">
      <c r="A27" s="4">
        <v>23</v>
      </c>
      <c r="B27" s="5" t="s">
        <v>63</v>
      </c>
      <c r="C27" s="9">
        <v>7</v>
      </c>
      <c r="D27" s="10">
        <f t="shared" si="0"/>
        <v>84</v>
      </c>
      <c r="E27" s="10">
        <f t="shared" si="1"/>
        <v>3780</v>
      </c>
      <c r="F27" s="10">
        <f t="shared" si="2"/>
        <v>63315</v>
      </c>
      <c r="G27" s="11">
        <f t="shared" si="3"/>
        <v>6300</v>
      </c>
      <c r="H27" s="9">
        <v>5</v>
      </c>
      <c r="I27" s="7">
        <f t="shared" si="4"/>
        <v>175</v>
      </c>
      <c r="J27" s="11">
        <f t="shared" si="5"/>
        <v>575</v>
      </c>
    </row>
    <row r="28" spans="1:10" ht="16.2" thickBot="1" x14ac:dyDescent="0.35">
      <c r="A28" s="4">
        <v>24</v>
      </c>
      <c r="B28" s="5" t="s">
        <v>64</v>
      </c>
      <c r="C28" s="9">
        <v>7</v>
      </c>
      <c r="D28" s="10">
        <f t="shared" si="0"/>
        <v>84</v>
      </c>
      <c r="E28" s="10">
        <f t="shared" si="1"/>
        <v>3780</v>
      </c>
      <c r="F28" s="10">
        <f t="shared" si="2"/>
        <v>63315</v>
      </c>
      <c r="G28" s="11">
        <f t="shared" si="3"/>
        <v>6300</v>
      </c>
      <c r="H28" s="9">
        <v>5</v>
      </c>
      <c r="I28" s="7">
        <f t="shared" si="4"/>
        <v>175</v>
      </c>
      <c r="J28" s="11">
        <f t="shared" si="5"/>
        <v>575</v>
      </c>
    </row>
    <row r="29" spans="1:10" ht="16.2" thickBot="1" x14ac:dyDescent="0.35">
      <c r="A29" s="4">
        <v>25</v>
      </c>
      <c r="B29" s="5" t="s">
        <v>97</v>
      </c>
      <c r="C29" s="9">
        <v>7</v>
      </c>
      <c r="D29" s="10">
        <f t="shared" si="0"/>
        <v>84</v>
      </c>
      <c r="E29" s="10">
        <f t="shared" si="1"/>
        <v>3780</v>
      </c>
      <c r="F29" s="10">
        <f t="shared" si="2"/>
        <v>63315</v>
      </c>
      <c r="G29" s="11">
        <f t="shared" si="3"/>
        <v>6300</v>
      </c>
      <c r="H29" s="9">
        <v>5</v>
      </c>
      <c r="I29" s="7">
        <f t="shared" si="4"/>
        <v>175</v>
      </c>
      <c r="J29" s="11">
        <f t="shared" si="5"/>
        <v>575</v>
      </c>
    </row>
    <row r="30" spans="1:10" ht="16.2" thickBot="1" x14ac:dyDescent="0.35">
      <c r="A30" s="4">
        <v>26</v>
      </c>
      <c r="B30" s="5" t="s">
        <v>65</v>
      </c>
      <c r="C30" s="9">
        <v>7</v>
      </c>
      <c r="D30" s="10">
        <f t="shared" si="0"/>
        <v>84</v>
      </c>
      <c r="E30" s="10">
        <f t="shared" si="1"/>
        <v>3780</v>
      </c>
      <c r="F30" s="10">
        <f t="shared" si="2"/>
        <v>63315</v>
      </c>
      <c r="G30" s="11">
        <f t="shared" si="3"/>
        <v>6300</v>
      </c>
      <c r="H30" s="9">
        <v>5</v>
      </c>
      <c r="I30" s="7">
        <f t="shared" si="4"/>
        <v>175</v>
      </c>
      <c r="J30" s="11">
        <f t="shared" si="5"/>
        <v>575</v>
      </c>
    </row>
    <row r="31" spans="1:10" ht="16.2" thickBot="1" x14ac:dyDescent="0.35">
      <c r="A31" s="4">
        <v>27</v>
      </c>
      <c r="B31" s="5" t="s">
        <v>66</v>
      </c>
      <c r="C31" s="9">
        <v>8</v>
      </c>
      <c r="D31" s="10">
        <f t="shared" si="0"/>
        <v>96</v>
      </c>
      <c r="E31" s="10">
        <f t="shared" si="1"/>
        <v>4320</v>
      </c>
      <c r="F31" s="10">
        <f t="shared" si="2"/>
        <v>72360</v>
      </c>
      <c r="G31" s="11">
        <f t="shared" si="3"/>
        <v>7200</v>
      </c>
      <c r="H31" s="9">
        <v>8</v>
      </c>
      <c r="I31" s="7">
        <f t="shared" si="4"/>
        <v>280</v>
      </c>
      <c r="J31" s="11">
        <f t="shared" si="5"/>
        <v>920</v>
      </c>
    </row>
    <row r="32" spans="1:10" ht="16.2" thickBot="1" x14ac:dyDescent="0.35">
      <c r="A32" s="4">
        <v>28</v>
      </c>
      <c r="B32" s="5" t="s">
        <v>67</v>
      </c>
      <c r="C32" s="9">
        <v>8</v>
      </c>
      <c r="D32" s="10">
        <f t="shared" si="0"/>
        <v>96</v>
      </c>
      <c r="E32" s="10">
        <f t="shared" si="1"/>
        <v>4320</v>
      </c>
      <c r="F32" s="10">
        <f t="shared" si="2"/>
        <v>72360</v>
      </c>
      <c r="G32" s="11">
        <f t="shared" si="3"/>
        <v>7200</v>
      </c>
      <c r="H32" s="9">
        <v>8</v>
      </c>
      <c r="I32" s="7">
        <f t="shared" si="4"/>
        <v>280</v>
      </c>
      <c r="J32" s="11">
        <f t="shared" si="5"/>
        <v>920</v>
      </c>
    </row>
    <row r="33" spans="1:12" ht="16.2" thickBot="1" x14ac:dyDescent="0.35">
      <c r="A33" s="4">
        <v>29</v>
      </c>
      <c r="B33" s="5" t="s">
        <v>68</v>
      </c>
      <c r="C33" s="9">
        <v>8</v>
      </c>
      <c r="D33" s="10">
        <f t="shared" si="0"/>
        <v>96</v>
      </c>
      <c r="E33" s="10">
        <f t="shared" si="1"/>
        <v>4320</v>
      </c>
      <c r="F33" s="10">
        <f t="shared" si="2"/>
        <v>72360</v>
      </c>
      <c r="G33" s="11">
        <f t="shared" si="3"/>
        <v>7200</v>
      </c>
      <c r="H33" s="9">
        <v>8</v>
      </c>
      <c r="I33" s="7">
        <f t="shared" si="4"/>
        <v>280</v>
      </c>
      <c r="J33" s="11">
        <f t="shared" si="5"/>
        <v>920</v>
      </c>
    </row>
    <row r="34" spans="1:12" ht="16.2" thickBot="1" x14ac:dyDescent="0.35">
      <c r="A34" s="4">
        <v>30</v>
      </c>
      <c r="B34" s="5" t="s">
        <v>69</v>
      </c>
      <c r="C34" s="9">
        <v>8</v>
      </c>
      <c r="D34" s="10">
        <f t="shared" si="0"/>
        <v>96</v>
      </c>
      <c r="E34" s="10">
        <f t="shared" si="1"/>
        <v>4320</v>
      </c>
      <c r="F34" s="10">
        <f t="shared" si="2"/>
        <v>72360</v>
      </c>
      <c r="G34" s="11">
        <f t="shared" si="3"/>
        <v>7200</v>
      </c>
      <c r="H34" s="9">
        <v>8</v>
      </c>
      <c r="I34" s="7">
        <f t="shared" si="4"/>
        <v>280</v>
      </c>
      <c r="J34" s="11">
        <f t="shared" si="5"/>
        <v>920</v>
      </c>
    </row>
    <row r="35" spans="1:12" ht="16.2" thickBot="1" x14ac:dyDescent="0.35">
      <c r="A35" s="4">
        <v>31</v>
      </c>
      <c r="B35" s="5" t="s">
        <v>70</v>
      </c>
      <c r="C35" s="9">
        <v>8</v>
      </c>
      <c r="D35" s="10">
        <f t="shared" si="0"/>
        <v>96</v>
      </c>
      <c r="E35" s="10">
        <f t="shared" si="1"/>
        <v>4320</v>
      </c>
      <c r="F35" s="10">
        <f t="shared" si="2"/>
        <v>72360</v>
      </c>
      <c r="G35" s="11">
        <f t="shared" si="3"/>
        <v>7200</v>
      </c>
      <c r="H35" s="9">
        <v>8</v>
      </c>
      <c r="I35" s="7">
        <f t="shared" si="4"/>
        <v>280</v>
      </c>
      <c r="J35" s="11">
        <f t="shared" si="5"/>
        <v>920</v>
      </c>
    </row>
    <row r="36" spans="1:12" ht="16.2" thickBot="1" x14ac:dyDescent="0.35">
      <c r="A36" s="4">
        <v>32</v>
      </c>
      <c r="B36" s="5" t="s">
        <v>71</v>
      </c>
      <c r="C36" s="9">
        <v>7</v>
      </c>
      <c r="D36" s="10">
        <f t="shared" si="0"/>
        <v>84</v>
      </c>
      <c r="E36" s="10">
        <f t="shared" si="1"/>
        <v>3780</v>
      </c>
      <c r="F36" s="10">
        <f t="shared" si="2"/>
        <v>63315</v>
      </c>
      <c r="G36" s="11">
        <f t="shared" si="3"/>
        <v>6300</v>
      </c>
      <c r="H36" s="9">
        <v>6</v>
      </c>
      <c r="I36" s="7">
        <f t="shared" si="4"/>
        <v>210</v>
      </c>
      <c r="J36" s="11">
        <f t="shared" si="5"/>
        <v>690</v>
      </c>
    </row>
    <row r="37" spans="1:12" ht="16.2" thickBot="1" x14ac:dyDescent="0.35">
      <c r="A37" s="4">
        <v>33</v>
      </c>
      <c r="B37" s="5" t="s">
        <v>72</v>
      </c>
      <c r="C37" s="9">
        <v>5</v>
      </c>
      <c r="D37" s="10">
        <f t="shared" si="0"/>
        <v>60</v>
      </c>
      <c r="E37" s="10">
        <f t="shared" si="1"/>
        <v>2700</v>
      </c>
      <c r="F37" s="10">
        <f t="shared" si="2"/>
        <v>45225</v>
      </c>
      <c r="G37" s="11">
        <f t="shared" si="3"/>
        <v>4500</v>
      </c>
      <c r="H37" s="9">
        <v>6</v>
      </c>
      <c r="I37" s="7">
        <f t="shared" si="4"/>
        <v>210</v>
      </c>
      <c r="J37" s="11">
        <f t="shared" si="5"/>
        <v>690</v>
      </c>
    </row>
    <row r="38" spans="1:12" ht="16.2" thickBot="1" x14ac:dyDescent="0.35">
      <c r="A38" s="4">
        <v>34</v>
      </c>
      <c r="B38" s="5" t="s">
        <v>73</v>
      </c>
      <c r="C38" s="9">
        <v>8</v>
      </c>
      <c r="D38" s="10">
        <f t="shared" si="0"/>
        <v>96</v>
      </c>
      <c r="E38" s="10">
        <f t="shared" si="1"/>
        <v>4320</v>
      </c>
      <c r="F38" s="10">
        <f t="shared" si="2"/>
        <v>72360</v>
      </c>
      <c r="G38" s="11">
        <f t="shared" si="3"/>
        <v>7200</v>
      </c>
      <c r="H38" s="9">
        <v>9</v>
      </c>
      <c r="I38" s="7">
        <f t="shared" si="4"/>
        <v>315</v>
      </c>
      <c r="J38" s="11">
        <f t="shared" si="5"/>
        <v>1035</v>
      </c>
    </row>
    <row r="39" spans="1:12" ht="16.2" thickBot="1" x14ac:dyDescent="0.35">
      <c r="A39" s="4">
        <v>35</v>
      </c>
      <c r="B39" s="5" t="s">
        <v>74</v>
      </c>
      <c r="C39" s="9">
        <v>5</v>
      </c>
      <c r="D39" s="10">
        <f t="shared" si="0"/>
        <v>60</v>
      </c>
      <c r="E39" s="10">
        <f t="shared" si="1"/>
        <v>2700</v>
      </c>
      <c r="F39" s="10">
        <f t="shared" si="2"/>
        <v>45225</v>
      </c>
      <c r="G39" s="11">
        <f t="shared" si="3"/>
        <v>4500</v>
      </c>
      <c r="H39" s="9">
        <v>6</v>
      </c>
      <c r="I39" s="7">
        <f t="shared" si="4"/>
        <v>210</v>
      </c>
      <c r="J39" s="11">
        <f t="shared" si="5"/>
        <v>690</v>
      </c>
    </row>
    <row r="40" spans="1:12" ht="16.2" thickBot="1" x14ac:dyDescent="0.35">
      <c r="A40" s="4">
        <v>36</v>
      </c>
      <c r="B40" s="5" t="s">
        <v>75</v>
      </c>
      <c r="C40" s="9">
        <v>7</v>
      </c>
      <c r="D40" s="10">
        <f t="shared" si="0"/>
        <v>84</v>
      </c>
      <c r="E40" s="10">
        <f t="shared" si="1"/>
        <v>3780</v>
      </c>
      <c r="F40" s="10">
        <f t="shared" si="2"/>
        <v>63315</v>
      </c>
      <c r="G40" s="11">
        <f t="shared" si="3"/>
        <v>6300</v>
      </c>
      <c r="H40" s="9">
        <v>6</v>
      </c>
      <c r="I40" s="7">
        <f t="shared" si="4"/>
        <v>210</v>
      </c>
      <c r="J40" s="11">
        <f t="shared" si="5"/>
        <v>690</v>
      </c>
    </row>
    <row r="41" spans="1:12" ht="16.2" thickBot="1" x14ac:dyDescent="0.35">
      <c r="A41" s="4">
        <v>37</v>
      </c>
      <c r="B41" s="5" t="s">
        <v>76</v>
      </c>
      <c r="C41" s="9">
        <v>5</v>
      </c>
      <c r="D41" s="10">
        <f t="shared" si="0"/>
        <v>60</v>
      </c>
      <c r="E41" s="10">
        <f t="shared" si="1"/>
        <v>2700</v>
      </c>
      <c r="F41" s="10">
        <f t="shared" si="2"/>
        <v>45225</v>
      </c>
      <c r="G41" s="11">
        <f t="shared" si="3"/>
        <v>4500</v>
      </c>
      <c r="H41" s="9">
        <v>4</v>
      </c>
      <c r="I41" s="7">
        <f t="shared" si="4"/>
        <v>140</v>
      </c>
      <c r="J41" s="11">
        <f t="shared" si="5"/>
        <v>460</v>
      </c>
    </row>
    <row r="42" spans="1:12" ht="16.2" thickBot="1" x14ac:dyDescent="0.35">
      <c r="A42" s="4">
        <v>38</v>
      </c>
      <c r="B42" s="5" t="s">
        <v>77</v>
      </c>
      <c r="C42" s="9">
        <v>7</v>
      </c>
      <c r="D42" s="10">
        <f t="shared" si="0"/>
        <v>84</v>
      </c>
      <c r="E42" s="10">
        <f t="shared" si="1"/>
        <v>3780</v>
      </c>
      <c r="F42" s="10">
        <f t="shared" si="2"/>
        <v>63315</v>
      </c>
      <c r="G42" s="11">
        <f t="shared" si="3"/>
        <v>6300</v>
      </c>
      <c r="H42" s="9">
        <v>4</v>
      </c>
      <c r="I42" s="7">
        <f t="shared" si="4"/>
        <v>140</v>
      </c>
      <c r="J42" s="11">
        <f t="shared" si="5"/>
        <v>460</v>
      </c>
    </row>
    <row r="43" spans="1:12" ht="16.2" thickBot="1" x14ac:dyDescent="0.35">
      <c r="A43" s="4">
        <v>39</v>
      </c>
      <c r="B43" s="5" t="s">
        <v>78</v>
      </c>
      <c r="C43" s="9">
        <v>9</v>
      </c>
      <c r="D43" s="10">
        <f t="shared" si="0"/>
        <v>108</v>
      </c>
      <c r="E43" s="10">
        <f t="shared" si="1"/>
        <v>4860</v>
      </c>
      <c r="F43" s="10">
        <f t="shared" si="2"/>
        <v>81405</v>
      </c>
      <c r="G43" s="11">
        <f t="shared" si="3"/>
        <v>8100</v>
      </c>
      <c r="H43" s="9">
        <v>9</v>
      </c>
      <c r="I43" s="7">
        <f t="shared" si="4"/>
        <v>315</v>
      </c>
      <c r="J43" s="11">
        <f t="shared" si="5"/>
        <v>1035</v>
      </c>
    </row>
    <row r="44" spans="1:12" ht="16.2" thickBot="1" x14ac:dyDescent="0.35">
      <c r="A44" s="4">
        <v>40</v>
      </c>
      <c r="B44" s="5" t="s">
        <v>79</v>
      </c>
      <c r="C44" s="6">
        <v>8</v>
      </c>
      <c r="D44" s="12">
        <f t="shared" si="0"/>
        <v>96</v>
      </c>
      <c r="E44" s="12">
        <f t="shared" si="1"/>
        <v>4320</v>
      </c>
      <c r="F44" s="12">
        <f t="shared" si="2"/>
        <v>72360</v>
      </c>
      <c r="G44" s="13">
        <f t="shared" si="3"/>
        <v>7200</v>
      </c>
      <c r="H44" s="14">
        <v>6</v>
      </c>
      <c r="I44" s="7">
        <f t="shared" si="4"/>
        <v>210</v>
      </c>
      <c r="J44" s="8">
        <f t="shared" si="5"/>
        <v>690</v>
      </c>
    </row>
    <row r="45" spans="1:12" ht="16.2" thickBot="1" x14ac:dyDescent="0.35">
      <c r="A45" s="2" t="s">
        <v>23</v>
      </c>
      <c r="B45" s="4"/>
      <c r="C45" s="4">
        <f t="shared" ref="C45:J45" si="6">SUM(C5:C44)</f>
        <v>289</v>
      </c>
      <c r="D45" s="4">
        <f t="shared" si="6"/>
        <v>3468</v>
      </c>
      <c r="E45" s="4">
        <f>SUM(E5:E44)</f>
        <v>156060</v>
      </c>
      <c r="F45" s="4">
        <f>SUM(F5:F44)</f>
        <v>2614005</v>
      </c>
      <c r="G45" s="4">
        <f t="shared" si="6"/>
        <v>260100</v>
      </c>
      <c r="H45" s="4">
        <f t="shared" si="6"/>
        <v>285</v>
      </c>
      <c r="I45" s="4">
        <f t="shared" si="6"/>
        <v>9975</v>
      </c>
      <c r="J45" s="4">
        <f t="shared" si="6"/>
        <v>32775</v>
      </c>
      <c r="L45" s="84"/>
    </row>
    <row r="46" spans="1:12" ht="16.2" thickBot="1" x14ac:dyDescent="0.35">
      <c r="A46" s="4">
        <v>41</v>
      </c>
      <c r="B46" s="5" t="s">
        <v>80</v>
      </c>
      <c r="C46" s="6">
        <v>8</v>
      </c>
      <c r="D46" s="7">
        <f>(12*C46)</f>
        <v>96</v>
      </c>
      <c r="E46" s="7">
        <f>(45*D46)</f>
        <v>4320</v>
      </c>
      <c r="F46" s="7">
        <f t="shared" si="2"/>
        <v>72360</v>
      </c>
      <c r="G46" s="8">
        <f t="shared" si="3"/>
        <v>7200</v>
      </c>
      <c r="H46" s="6">
        <v>15</v>
      </c>
      <c r="I46" s="7">
        <f>(H46*35)</f>
        <v>525</v>
      </c>
      <c r="J46" s="8">
        <f t="shared" si="5"/>
        <v>1725</v>
      </c>
    </row>
    <row r="47" spans="1:12" ht="16.2" thickBot="1" x14ac:dyDescent="0.35">
      <c r="A47" s="4">
        <v>42</v>
      </c>
      <c r="B47" s="5" t="s">
        <v>81</v>
      </c>
      <c r="C47" s="9">
        <v>10</v>
      </c>
      <c r="D47" s="10">
        <f t="shared" ref="D47:D55" si="7">(12*C47)</f>
        <v>120</v>
      </c>
      <c r="E47" s="10">
        <f t="shared" ref="E47:E55" si="8">(45*D47)</f>
        <v>5400</v>
      </c>
      <c r="F47" s="10">
        <f t="shared" si="2"/>
        <v>90450</v>
      </c>
      <c r="G47" s="11">
        <f t="shared" si="3"/>
        <v>9000</v>
      </c>
      <c r="H47" s="9">
        <v>12</v>
      </c>
      <c r="I47" s="7">
        <f t="shared" ref="I47:I55" si="9">(H47*35)</f>
        <v>420</v>
      </c>
      <c r="J47" s="11">
        <f t="shared" si="5"/>
        <v>1380</v>
      </c>
    </row>
    <row r="48" spans="1:12" ht="16.2" thickBot="1" x14ac:dyDescent="0.35">
      <c r="A48" s="4">
        <v>43</v>
      </c>
      <c r="B48" s="5" t="s">
        <v>82</v>
      </c>
      <c r="C48" s="9">
        <v>7</v>
      </c>
      <c r="D48" s="10">
        <f t="shared" si="7"/>
        <v>84</v>
      </c>
      <c r="E48" s="10">
        <f t="shared" si="8"/>
        <v>3780</v>
      </c>
      <c r="F48" s="10">
        <f t="shared" si="2"/>
        <v>63315</v>
      </c>
      <c r="G48" s="11">
        <f t="shared" si="3"/>
        <v>6300</v>
      </c>
      <c r="H48" s="9">
        <v>13</v>
      </c>
      <c r="I48" s="7">
        <f t="shared" si="9"/>
        <v>455</v>
      </c>
      <c r="J48" s="11">
        <f t="shared" si="5"/>
        <v>1495</v>
      </c>
    </row>
    <row r="49" spans="1:10" ht="16.2" thickBot="1" x14ac:dyDescent="0.35">
      <c r="A49" s="4">
        <v>44</v>
      </c>
      <c r="B49" s="5" t="s">
        <v>83</v>
      </c>
      <c r="C49" s="9">
        <v>7</v>
      </c>
      <c r="D49" s="10">
        <f t="shared" si="7"/>
        <v>84</v>
      </c>
      <c r="E49" s="10">
        <f t="shared" si="8"/>
        <v>3780</v>
      </c>
      <c r="F49" s="10">
        <f t="shared" si="2"/>
        <v>63315</v>
      </c>
      <c r="G49" s="11">
        <f t="shared" si="3"/>
        <v>6300</v>
      </c>
      <c r="H49" s="9">
        <v>12</v>
      </c>
      <c r="I49" s="7">
        <f t="shared" si="9"/>
        <v>420</v>
      </c>
      <c r="J49" s="11">
        <f t="shared" si="5"/>
        <v>1380</v>
      </c>
    </row>
    <row r="50" spans="1:10" ht="16.2" thickBot="1" x14ac:dyDescent="0.35">
      <c r="A50" s="4">
        <v>45</v>
      </c>
      <c r="B50" s="5" t="s">
        <v>84</v>
      </c>
      <c r="C50" s="9">
        <v>8</v>
      </c>
      <c r="D50" s="10">
        <f t="shared" si="7"/>
        <v>96</v>
      </c>
      <c r="E50" s="10">
        <f t="shared" si="8"/>
        <v>4320</v>
      </c>
      <c r="F50" s="10">
        <f t="shared" si="2"/>
        <v>72360</v>
      </c>
      <c r="G50" s="11">
        <f t="shared" si="3"/>
        <v>7200</v>
      </c>
      <c r="H50" s="9">
        <v>12</v>
      </c>
      <c r="I50" s="7">
        <f t="shared" si="9"/>
        <v>420</v>
      </c>
      <c r="J50" s="11">
        <f t="shared" si="5"/>
        <v>1380</v>
      </c>
    </row>
    <row r="51" spans="1:10" ht="16.2" thickBot="1" x14ac:dyDescent="0.35">
      <c r="A51" s="4">
        <v>46</v>
      </c>
      <c r="B51" s="5" t="s">
        <v>85</v>
      </c>
      <c r="C51" s="9">
        <v>7</v>
      </c>
      <c r="D51" s="10">
        <f t="shared" si="7"/>
        <v>84</v>
      </c>
      <c r="E51" s="10">
        <f t="shared" si="8"/>
        <v>3780</v>
      </c>
      <c r="F51" s="10">
        <f t="shared" si="2"/>
        <v>63315</v>
      </c>
      <c r="G51" s="11">
        <f t="shared" si="3"/>
        <v>6300</v>
      </c>
      <c r="H51" s="9">
        <v>11</v>
      </c>
      <c r="I51" s="7">
        <f t="shared" si="9"/>
        <v>385</v>
      </c>
      <c r="J51" s="11">
        <f t="shared" si="5"/>
        <v>1265</v>
      </c>
    </row>
    <row r="52" spans="1:10" ht="16.2" thickBot="1" x14ac:dyDescent="0.35">
      <c r="A52" s="4">
        <v>47</v>
      </c>
      <c r="B52" s="5" t="s">
        <v>86</v>
      </c>
      <c r="C52" s="9">
        <v>8</v>
      </c>
      <c r="D52" s="10">
        <f t="shared" si="7"/>
        <v>96</v>
      </c>
      <c r="E52" s="10">
        <f t="shared" si="8"/>
        <v>4320</v>
      </c>
      <c r="F52" s="10">
        <f t="shared" si="2"/>
        <v>72360</v>
      </c>
      <c r="G52" s="11">
        <f t="shared" si="3"/>
        <v>7200</v>
      </c>
      <c r="H52" s="9">
        <v>14</v>
      </c>
      <c r="I52" s="7">
        <f t="shared" si="9"/>
        <v>490</v>
      </c>
      <c r="J52" s="11">
        <f t="shared" si="5"/>
        <v>1610</v>
      </c>
    </row>
    <row r="53" spans="1:10" ht="16.2" thickBot="1" x14ac:dyDescent="0.35">
      <c r="A53" s="4">
        <v>48</v>
      </c>
      <c r="B53" s="5" t="s">
        <v>87</v>
      </c>
      <c r="C53" s="9">
        <v>5</v>
      </c>
      <c r="D53" s="10">
        <f t="shared" si="7"/>
        <v>60</v>
      </c>
      <c r="E53" s="10">
        <f t="shared" si="8"/>
        <v>2700</v>
      </c>
      <c r="F53" s="10">
        <f t="shared" si="2"/>
        <v>45225</v>
      </c>
      <c r="G53" s="11">
        <f t="shared" si="3"/>
        <v>4500</v>
      </c>
      <c r="H53" s="9">
        <v>10</v>
      </c>
      <c r="I53" s="7">
        <f t="shared" si="9"/>
        <v>350</v>
      </c>
      <c r="J53" s="11">
        <f t="shared" si="5"/>
        <v>1150</v>
      </c>
    </row>
    <row r="54" spans="1:10" ht="16.2" thickBot="1" x14ac:dyDescent="0.35">
      <c r="A54" s="4">
        <v>49</v>
      </c>
      <c r="B54" s="5" t="s">
        <v>88</v>
      </c>
      <c r="C54" s="9">
        <v>7</v>
      </c>
      <c r="D54" s="10">
        <f t="shared" si="7"/>
        <v>84</v>
      </c>
      <c r="E54" s="10">
        <f t="shared" si="8"/>
        <v>3780</v>
      </c>
      <c r="F54" s="10">
        <f t="shared" si="2"/>
        <v>63315</v>
      </c>
      <c r="G54" s="11">
        <f t="shared" si="3"/>
        <v>6300</v>
      </c>
      <c r="H54" s="9">
        <v>13</v>
      </c>
      <c r="I54" s="7">
        <f t="shared" si="9"/>
        <v>455</v>
      </c>
      <c r="J54" s="11">
        <f t="shared" si="5"/>
        <v>1495</v>
      </c>
    </row>
    <row r="55" spans="1:10" ht="16.2" thickBot="1" x14ac:dyDescent="0.35">
      <c r="A55" s="4">
        <v>50</v>
      </c>
      <c r="B55" s="5" t="s">
        <v>94</v>
      </c>
      <c r="C55" s="15">
        <v>8</v>
      </c>
      <c r="D55" s="16">
        <f t="shared" si="7"/>
        <v>96</v>
      </c>
      <c r="E55" s="16">
        <f t="shared" si="8"/>
        <v>4320</v>
      </c>
      <c r="F55" s="16">
        <f t="shared" si="2"/>
        <v>72360</v>
      </c>
      <c r="G55" s="17">
        <f t="shared" si="3"/>
        <v>7200</v>
      </c>
      <c r="H55" s="15">
        <v>12</v>
      </c>
      <c r="I55" s="7">
        <f t="shared" si="9"/>
        <v>420</v>
      </c>
      <c r="J55" s="17">
        <f t="shared" si="5"/>
        <v>1380</v>
      </c>
    </row>
    <row r="56" spans="1:10" ht="16.2" thickBot="1" x14ac:dyDescent="0.35">
      <c r="A56" s="2" t="s">
        <v>23</v>
      </c>
      <c r="B56" s="4"/>
      <c r="C56" s="4">
        <f>SUM(C46:C55)</f>
        <v>75</v>
      </c>
      <c r="D56" s="4">
        <f>SUM(D46:D55)</f>
        <v>900</v>
      </c>
      <c r="E56" s="4">
        <f>SUM(E46:E55)</f>
        <v>40500</v>
      </c>
      <c r="F56" s="4">
        <f>SUM(F46:F55)</f>
        <v>678375</v>
      </c>
      <c r="G56" s="4">
        <f>SUM(G46:G55)</f>
        <v>67500</v>
      </c>
      <c r="H56" s="4">
        <f t="shared" ref="H56:J56" si="10">SUM(H46:H55)</f>
        <v>124</v>
      </c>
      <c r="I56" s="4">
        <f>SUM(I46:I55)</f>
        <v>4340</v>
      </c>
      <c r="J56" s="4">
        <f t="shared" si="10"/>
        <v>14260</v>
      </c>
    </row>
    <row r="57" spans="1:10" ht="31.8" thickBot="1" x14ac:dyDescent="0.35">
      <c r="A57" s="3" t="s">
        <v>102</v>
      </c>
      <c r="B57" s="4"/>
      <c r="C57" s="4">
        <f>SUM(C45,C56)</f>
        <v>364</v>
      </c>
      <c r="D57" s="4">
        <f t="shared" ref="D57:G57" si="11">SUM(D45,D56)</f>
        <v>4368</v>
      </c>
      <c r="E57" s="4">
        <f t="shared" si="11"/>
        <v>196560</v>
      </c>
      <c r="F57" s="4">
        <f t="shared" si="11"/>
        <v>3292380</v>
      </c>
      <c r="G57" s="4">
        <f t="shared" si="11"/>
        <v>327600</v>
      </c>
      <c r="H57" s="4">
        <f t="shared" ref="H57" si="12">SUM(H45,H56)</f>
        <v>409</v>
      </c>
      <c r="I57" s="4">
        <f t="shared" ref="I57" si="13">SUM(I45,I56)</f>
        <v>14315</v>
      </c>
      <c r="J57" s="4">
        <f t="shared" ref="J57" si="14">SUM(J45,J56)</f>
        <v>47035</v>
      </c>
    </row>
    <row r="63" spans="1:10" x14ac:dyDescent="0.3">
      <c r="B63" s="1"/>
    </row>
  </sheetData>
  <autoFilter ref="A4:L4"/>
  <mergeCells count="4">
    <mergeCell ref="C1:J1"/>
    <mergeCell ref="C2:J2"/>
    <mergeCell ref="C3:G3"/>
    <mergeCell ref="H3:J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49"/>
  <sheetViews>
    <sheetView workbookViewId="0">
      <selection activeCell="M8" sqref="M8"/>
    </sheetView>
  </sheetViews>
  <sheetFormatPr defaultRowHeight="14.4" x14ac:dyDescent="0.3"/>
  <sheetData>
    <row r="1" spans="1:16" ht="16.2" thickBot="1" x14ac:dyDescent="0.35">
      <c r="H1" s="41" t="s">
        <v>21</v>
      </c>
      <c r="I1" s="41" t="s">
        <v>20</v>
      </c>
      <c r="J1" s="41" t="s">
        <v>21</v>
      </c>
      <c r="K1" s="41" t="s">
        <v>20</v>
      </c>
      <c r="L1" s="41" t="s">
        <v>21</v>
      </c>
      <c r="M1" s="41" t="s">
        <v>20</v>
      </c>
    </row>
    <row r="2" spans="1:16" ht="15.6" hidden="1" x14ac:dyDescent="0.3">
      <c r="A2" s="85" t="s">
        <v>161</v>
      </c>
      <c r="B2" s="7">
        <v>4</v>
      </c>
      <c r="C2" s="85" t="s">
        <v>161</v>
      </c>
      <c r="D2" s="86"/>
      <c r="E2" s="86"/>
      <c r="F2" s="86"/>
      <c r="G2" s="1"/>
      <c r="H2" s="7">
        <v>4</v>
      </c>
      <c r="I2" s="7">
        <v>5</v>
      </c>
      <c r="J2" s="85" t="s">
        <v>161</v>
      </c>
      <c r="K2" s="85" t="s">
        <v>161</v>
      </c>
      <c r="L2" s="85" t="s">
        <v>161</v>
      </c>
      <c r="M2" s="85" t="s">
        <v>161</v>
      </c>
      <c r="N2" s="1"/>
      <c r="O2" s="1"/>
      <c r="P2" s="1"/>
    </row>
    <row r="3" spans="1:16" ht="15.6" hidden="1" x14ac:dyDescent="0.3">
      <c r="A3" s="10">
        <v>2</v>
      </c>
      <c r="B3" s="10"/>
      <c r="C3" s="10">
        <v>2</v>
      </c>
      <c r="D3" s="87"/>
      <c r="E3" s="87"/>
      <c r="F3" s="87"/>
      <c r="G3" s="1"/>
      <c r="H3" s="10">
        <v>2</v>
      </c>
      <c r="I3" s="10">
        <v>10</v>
      </c>
      <c r="J3" s="10"/>
      <c r="K3" s="10"/>
      <c r="L3" s="10">
        <v>2</v>
      </c>
      <c r="M3" s="10">
        <v>2.5</v>
      </c>
      <c r="N3" s="1"/>
      <c r="O3" s="1"/>
      <c r="P3" s="1"/>
    </row>
    <row r="4" spans="1:16" ht="15.6" hidden="1" x14ac:dyDescent="0.3">
      <c r="A4" s="10">
        <v>3</v>
      </c>
      <c r="B4" s="10"/>
      <c r="C4" s="10">
        <v>2</v>
      </c>
      <c r="D4" s="12"/>
      <c r="E4" s="12"/>
      <c r="F4" s="12"/>
      <c r="G4" s="1"/>
      <c r="H4" s="10">
        <v>3</v>
      </c>
      <c r="I4" s="10">
        <v>5</v>
      </c>
      <c r="J4" s="10"/>
      <c r="K4" s="10"/>
      <c r="L4" s="10">
        <v>2</v>
      </c>
      <c r="M4" s="20">
        <v>2.5</v>
      </c>
      <c r="N4" s="100"/>
      <c r="O4" s="100"/>
      <c r="P4" s="1"/>
    </row>
    <row r="5" spans="1:16" ht="15.6" hidden="1" x14ac:dyDescent="0.3">
      <c r="A5" s="10">
        <v>3</v>
      </c>
      <c r="B5" s="10">
        <v>1</v>
      </c>
      <c r="C5" s="10"/>
      <c r="D5" s="12"/>
      <c r="E5" s="12"/>
      <c r="F5" s="12"/>
      <c r="G5" s="1"/>
      <c r="H5" s="10">
        <v>3</v>
      </c>
      <c r="I5" s="10">
        <v>5</v>
      </c>
      <c r="J5" s="10">
        <v>1</v>
      </c>
      <c r="K5" s="10">
        <v>10</v>
      </c>
      <c r="L5" s="10"/>
      <c r="M5" s="10">
        <v>2.5</v>
      </c>
      <c r="N5" s="87"/>
      <c r="O5" s="87"/>
      <c r="P5" s="1"/>
    </row>
    <row r="6" spans="1:16" ht="15.6" hidden="1" x14ac:dyDescent="0.3">
      <c r="A6" s="10">
        <v>2</v>
      </c>
      <c r="B6" s="10"/>
      <c r="C6" s="10">
        <v>3</v>
      </c>
      <c r="D6" s="12"/>
      <c r="E6" s="12"/>
      <c r="F6" s="12"/>
      <c r="G6" s="1"/>
      <c r="H6" s="10">
        <v>2</v>
      </c>
      <c r="I6" s="10">
        <v>5</v>
      </c>
      <c r="J6" s="10"/>
      <c r="K6" s="10"/>
      <c r="L6" s="10">
        <v>3</v>
      </c>
      <c r="M6" s="10">
        <v>1.5</v>
      </c>
      <c r="N6" s="12"/>
      <c r="O6" s="12"/>
      <c r="P6" s="1"/>
    </row>
    <row r="7" spans="1:16" ht="15.6" hidden="1" x14ac:dyDescent="0.3">
      <c r="A7" s="10">
        <v>3</v>
      </c>
      <c r="B7" s="10"/>
      <c r="C7" s="10">
        <v>3</v>
      </c>
      <c r="D7" s="12"/>
      <c r="E7" s="12"/>
      <c r="F7" s="12"/>
      <c r="G7" s="1"/>
      <c r="H7" s="10">
        <v>3</v>
      </c>
      <c r="I7" s="10">
        <v>5</v>
      </c>
      <c r="J7" s="10"/>
      <c r="K7" s="10"/>
      <c r="L7" s="10">
        <v>3</v>
      </c>
      <c r="M7" s="10">
        <v>2.5</v>
      </c>
      <c r="N7" s="12"/>
      <c r="O7" s="12"/>
      <c r="P7" s="1"/>
    </row>
    <row r="8" spans="1:16" ht="15.6" x14ac:dyDescent="0.3">
      <c r="A8" s="10">
        <v>4</v>
      </c>
      <c r="B8" s="10">
        <v>1</v>
      </c>
      <c r="C8" s="10">
        <v>1</v>
      </c>
      <c r="D8" s="12"/>
      <c r="E8" s="12"/>
      <c r="F8" s="12"/>
      <c r="G8" s="1"/>
      <c r="H8" s="10">
        <v>4</v>
      </c>
      <c r="I8" s="10">
        <v>5</v>
      </c>
      <c r="J8" s="10">
        <v>1</v>
      </c>
      <c r="K8" s="10">
        <v>5</v>
      </c>
      <c r="L8" s="10">
        <v>1</v>
      </c>
      <c r="M8" s="10">
        <v>2.5</v>
      </c>
      <c r="N8" s="12"/>
      <c r="O8" s="88"/>
      <c r="P8" s="1"/>
    </row>
    <row r="9" spans="1:16" ht="15.6" hidden="1" x14ac:dyDescent="0.3">
      <c r="A9" s="10">
        <v>1</v>
      </c>
      <c r="B9" s="10">
        <v>2</v>
      </c>
      <c r="C9" s="10"/>
      <c r="D9" s="12"/>
      <c r="E9" s="12"/>
      <c r="F9" s="12"/>
      <c r="G9" s="1"/>
      <c r="H9" s="10">
        <v>1</v>
      </c>
      <c r="I9" s="10">
        <v>5</v>
      </c>
      <c r="J9" s="10">
        <v>2</v>
      </c>
      <c r="K9" s="10">
        <v>10</v>
      </c>
      <c r="L9" s="10"/>
      <c r="M9" s="10"/>
      <c r="N9" s="12"/>
      <c r="O9" s="12"/>
      <c r="P9" s="1"/>
    </row>
    <row r="10" spans="1:16" ht="15.6" hidden="1" x14ac:dyDescent="0.3">
      <c r="A10" s="20">
        <v>2</v>
      </c>
      <c r="B10" s="20"/>
      <c r="C10" s="20">
        <v>4</v>
      </c>
      <c r="D10" s="12"/>
      <c r="E10" s="12"/>
      <c r="F10" s="12"/>
      <c r="G10" s="1"/>
      <c r="H10" s="20">
        <v>2</v>
      </c>
      <c r="I10" s="20">
        <v>5</v>
      </c>
      <c r="J10" s="20"/>
      <c r="K10" s="20"/>
      <c r="L10" s="20">
        <v>4</v>
      </c>
      <c r="M10" s="20">
        <v>2.5</v>
      </c>
      <c r="N10" s="12"/>
      <c r="O10" s="12"/>
      <c r="P10" s="1"/>
    </row>
    <row r="11" spans="1:16" ht="15.6" hidden="1" x14ac:dyDescent="0.3">
      <c r="A11" s="10">
        <v>3</v>
      </c>
      <c r="B11" s="10"/>
      <c r="C11" s="10">
        <v>3</v>
      </c>
      <c r="D11" s="12"/>
      <c r="E11" s="12"/>
      <c r="F11" s="12"/>
      <c r="G11" s="1"/>
      <c r="H11" s="10">
        <v>3</v>
      </c>
      <c r="I11" s="10">
        <v>5</v>
      </c>
      <c r="J11" s="10"/>
      <c r="K11" s="10"/>
      <c r="L11" s="10">
        <v>3</v>
      </c>
      <c r="M11" s="10">
        <v>2.5</v>
      </c>
      <c r="N11" s="12"/>
      <c r="O11" s="12"/>
      <c r="P11" s="1"/>
    </row>
    <row r="12" spans="1:16" ht="15.6" hidden="1" x14ac:dyDescent="0.3">
      <c r="A12" s="85" t="s">
        <v>161</v>
      </c>
      <c r="B12" s="10">
        <v>3</v>
      </c>
      <c r="C12" s="85" t="s">
        <v>161</v>
      </c>
      <c r="D12" s="88"/>
      <c r="E12" s="88"/>
      <c r="F12" s="88"/>
      <c r="G12" s="1"/>
      <c r="H12" s="10">
        <v>4</v>
      </c>
      <c r="I12" s="10">
        <v>5</v>
      </c>
      <c r="J12" s="85" t="s">
        <v>161</v>
      </c>
      <c r="K12" s="85" t="s">
        <v>161</v>
      </c>
      <c r="L12" s="85" t="s">
        <v>161</v>
      </c>
      <c r="M12" s="85" t="s">
        <v>161</v>
      </c>
      <c r="N12" s="12"/>
      <c r="O12" s="12"/>
      <c r="P12" s="1"/>
    </row>
    <row r="13" spans="1:16" ht="15.6" hidden="1" x14ac:dyDescent="0.3">
      <c r="A13" s="10">
        <v>2</v>
      </c>
      <c r="B13" s="10"/>
      <c r="C13" s="10">
        <v>3</v>
      </c>
      <c r="D13" s="12"/>
      <c r="E13" s="12"/>
      <c r="F13" s="12"/>
      <c r="G13" s="1"/>
      <c r="H13" s="10">
        <v>2</v>
      </c>
      <c r="I13" s="10">
        <v>5</v>
      </c>
      <c r="J13" s="10"/>
      <c r="K13" s="10"/>
      <c r="L13" s="10">
        <v>3</v>
      </c>
      <c r="M13" s="10">
        <v>2.5</v>
      </c>
      <c r="N13" s="12"/>
      <c r="O13" s="12"/>
      <c r="P13" s="1"/>
    </row>
    <row r="14" spans="1:16" ht="15.6" hidden="1" x14ac:dyDescent="0.3">
      <c r="A14" s="10">
        <v>4</v>
      </c>
      <c r="B14" s="10"/>
      <c r="C14" s="10"/>
      <c r="D14" s="12"/>
      <c r="E14" s="12"/>
      <c r="F14" s="12"/>
      <c r="G14" s="1"/>
      <c r="H14" s="10">
        <v>4</v>
      </c>
      <c r="I14" s="10">
        <v>5</v>
      </c>
      <c r="J14" s="10"/>
      <c r="K14" s="10"/>
      <c r="L14" s="10"/>
      <c r="M14" s="10"/>
      <c r="N14" s="88"/>
      <c r="O14" s="88"/>
      <c r="P14" s="1"/>
    </row>
    <row r="15" spans="1:16" ht="15.6" x14ac:dyDescent="0.3">
      <c r="A15" s="10">
        <v>2</v>
      </c>
      <c r="B15" s="10">
        <v>1</v>
      </c>
      <c r="C15" s="10">
        <v>2</v>
      </c>
      <c r="D15" s="12"/>
      <c r="E15" s="12"/>
      <c r="F15" s="12"/>
      <c r="G15" s="1"/>
      <c r="H15" s="10">
        <v>2</v>
      </c>
      <c r="I15" s="10">
        <v>5</v>
      </c>
      <c r="J15" s="10">
        <v>1</v>
      </c>
      <c r="K15" s="10">
        <v>5</v>
      </c>
      <c r="L15" s="10">
        <v>2</v>
      </c>
      <c r="M15" s="10">
        <v>2.5</v>
      </c>
      <c r="N15" s="12"/>
      <c r="O15" s="12"/>
      <c r="P15" s="1"/>
    </row>
    <row r="16" spans="1:16" ht="15.6" hidden="1" x14ac:dyDescent="0.3">
      <c r="A16" s="10">
        <v>2</v>
      </c>
      <c r="B16" s="10"/>
      <c r="C16" s="10"/>
      <c r="D16" s="12"/>
      <c r="E16" s="12"/>
      <c r="F16" s="12"/>
      <c r="G16" s="1"/>
      <c r="H16" s="10">
        <v>2</v>
      </c>
      <c r="I16" s="10">
        <v>5</v>
      </c>
      <c r="J16" s="10"/>
      <c r="K16" s="10"/>
      <c r="L16" s="10"/>
      <c r="M16" s="10">
        <v>1.5</v>
      </c>
      <c r="N16" s="12"/>
      <c r="O16" s="12"/>
      <c r="P16" s="1"/>
    </row>
    <row r="17" spans="1:16" ht="15.6" hidden="1" x14ac:dyDescent="0.3">
      <c r="A17" s="10">
        <v>2</v>
      </c>
      <c r="B17" s="10"/>
      <c r="C17" s="10">
        <v>4</v>
      </c>
      <c r="D17" s="12"/>
      <c r="E17" s="12"/>
      <c r="F17" s="12"/>
      <c r="G17" s="1"/>
      <c r="H17" s="10">
        <v>2</v>
      </c>
      <c r="I17" s="10">
        <v>5</v>
      </c>
      <c r="J17" s="10"/>
      <c r="K17" s="10"/>
      <c r="L17" s="10">
        <v>4</v>
      </c>
      <c r="M17" s="10">
        <v>2.5</v>
      </c>
      <c r="N17" s="12"/>
      <c r="O17" s="12"/>
      <c r="P17" s="1"/>
    </row>
    <row r="18" spans="1:16" ht="15.6" hidden="1" x14ac:dyDescent="0.3">
      <c r="A18" s="10">
        <v>2</v>
      </c>
      <c r="B18" s="10"/>
      <c r="C18" s="10">
        <v>5</v>
      </c>
      <c r="D18" s="12"/>
      <c r="E18" s="12"/>
      <c r="F18" s="12"/>
      <c r="G18" s="1"/>
      <c r="H18" s="10">
        <v>2</v>
      </c>
      <c r="I18" s="10">
        <v>5</v>
      </c>
      <c r="J18" s="10"/>
      <c r="K18" s="10"/>
      <c r="L18" s="10">
        <v>5</v>
      </c>
      <c r="M18" s="10">
        <v>1.5</v>
      </c>
      <c r="N18" s="12"/>
      <c r="O18" s="12"/>
      <c r="P18" s="1"/>
    </row>
    <row r="19" spans="1:16" ht="15.6" x14ac:dyDescent="0.3">
      <c r="A19" s="10">
        <v>3</v>
      </c>
      <c r="B19" s="10">
        <v>1</v>
      </c>
      <c r="C19" s="10">
        <v>2</v>
      </c>
      <c r="D19" s="12"/>
      <c r="E19" s="12"/>
      <c r="F19" s="12"/>
      <c r="G19" s="1"/>
      <c r="H19" s="10">
        <v>3</v>
      </c>
      <c r="I19" s="10">
        <v>5</v>
      </c>
      <c r="J19" s="10">
        <v>1</v>
      </c>
      <c r="K19" s="10">
        <v>10</v>
      </c>
      <c r="L19" s="10">
        <v>2</v>
      </c>
      <c r="M19" s="10">
        <v>1.5</v>
      </c>
      <c r="N19" s="12"/>
      <c r="O19" s="12"/>
      <c r="P19" s="1"/>
    </row>
    <row r="20" spans="1:16" ht="15.6" hidden="1" x14ac:dyDescent="0.3">
      <c r="A20" s="10">
        <v>5</v>
      </c>
      <c r="B20" s="10">
        <v>1</v>
      </c>
      <c r="C20" s="10"/>
      <c r="D20" s="12"/>
      <c r="E20" s="12"/>
      <c r="F20" s="12"/>
      <c r="G20" s="1"/>
      <c r="H20" s="10">
        <v>5</v>
      </c>
      <c r="I20" s="10">
        <v>5</v>
      </c>
      <c r="J20" s="10">
        <v>1</v>
      </c>
      <c r="K20" s="10">
        <v>5</v>
      </c>
      <c r="L20" s="10"/>
      <c r="M20" s="10"/>
      <c r="N20" s="12"/>
      <c r="O20" s="12"/>
      <c r="P20" s="1"/>
    </row>
    <row r="21" spans="1:16" ht="15.6" hidden="1" x14ac:dyDescent="0.3">
      <c r="A21" s="10">
        <v>2</v>
      </c>
      <c r="B21" s="10"/>
      <c r="C21" s="10">
        <v>2</v>
      </c>
      <c r="D21" s="12"/>
      <c r="E21" s="12"/>
      <c r="F21" s="12"/>
      <c r="G21" s="1"/>
      <c r="H21" s="10">
        <v>2</v>
      </c>
      <c r="I21" s="10">
        <v>10</v>
      </c>
      <c r="J21" s="10"/>
      <c r="K21" s="10"/>
      <c r="L21" s="10">
        <v>2</v>
      </c>
      <c r="M21" s="20">
        <v>2.5</v>
      </c>
      <c r="N21" s="12"/>
      <c r="O21" s="12"/>
      <c r="P21" s="1"/>
    </row>
    <row r="22" spans="1:16" ht="15.6" hidden="1" x14ac:dyDescent="0.3">
      <c r="A22" s="10">
        <v>2</v>
      </c>
      <c r="B22" s="10">
        <v>1</v>
      </c>
      <c r="C22" s="10"/>
      <c r="D22" s="12"/>
      <c r="E22" s="12"/>
      <c r="F22" s="12"/>
      <c r="G22" s="1"/>
      <c r="H22" s="10">
        <v>2</v>
      </c>
      <c r="I22" s="10">
        <v>10</v>
      </c>
      <c r="J22" s="10">
        <v>1</v>
      </c>
      <c r="K22" s="10">
        <v>10</v>
      </c>
      <c r="L22" s="10"/>
      <c r="M22" s="10"/>
      <c r="N22" s="12"/>
      <c r="O22" s="12"/>
      <c r="P22" s="1"/>
    </row>
    <row r="23" spans="1:16" ht="15.6" hidden="1" x14ac:dyDescent="0.3">
      <c r="A23" s="10">
        <v>4</v>
      </c>
      <c r="B23" s="10">
        <v>2</v>
      </c>
      <c r="C23" s="10"/>
      <c r="D23" s="12"/>
      <c r="E23" s="12"/>
      <c r="F23" s="12"/>
      <c r="G23" s="1"/>
      <c r="H23" s="10">
        <v>4</v>
      </c>
      <c r="I23" s="10">
        <v>5</v>
      </c>
      <c r="J23" s="10">
        <v>2</v>
      </c>
      <c r="K23" s="10">
        <v>5</v>
      </c>
      <c r="L23" s="10"/>
      <c r="M23" s="20"/>
      <c r="N23" s="12"/>
      <c r="O23" s="12"/>
      <c r="P23" s="1"/>
    </row>
    <row r="24" spans="1:16" ht="15.6" hidden="1" x14ac:dyDescent="0.3">
      <c r="A24" s="10">
        <v>2</v>
      </c>
      <c r="B24" s="10">
        <v>1</v>
      </c>
      <c r="C24" s="10"/>
      <c r="D24" s="12"/>
      <c r="E24" s="12"/>
      <c r="F24" s="12"/>
      <c r="G24" s="1"/>
      <c r="H24" s="10">
        <v>2</v>
      </c>
      <c r="I24" s="10">
        <v>5</v>
      </c>
      <c r="J24" s="10">
        <v>1</v>
      </c>
      <c r="K24" s="10">
        <v>10</v>
      </c>
      <c r="L24" s="10"/>
      <c r="M24" s="20"/>
      <c r="N24" s="12"/>
      <c r="O24" s="12"/>
      <c r="P24" s="1"/>
    </row>
    <row r="25" spans="1:16" ht="15.6" hidden="1" x14ac:dyDescent="0.3">
      <c r="A25" s="10">
        <v>6</v>
      </c>
      <c r="B25" s="10"/>
      <c r="C25" s="10"/>
      <c r="D25" s="12"/>
      <c r="E25" s="12"/>
      <c r="F25" s="12"/>
      <c r="G25" s="1"/>
      <c r="H25" s="10">
        <v>6</v>
      </c>
      <c r="I25" s="10">
        <v>5</v>
      </c>
      <c r="J25" s="10"/>
      <c r="K25" s="10"/>
      <c r="L25" s="10"/>
      <c r="M25" s="20"/>
      <c r="N25" s="12"/>
      <c r="O25" s="88"/>
      <c r="P25" s="1"/>
    </row>
    <row r="26" spans="1:16" ht="15.6" hidden="1" x14ac:dyDescent="0.3">
      <c r="A26" s="10">
        <v>2</v>
      </c>
      <c r="B26" s="10"/>
      <c r="C26" s="10">
        <v>2</v>
      </c>
      <c r="D26" s="12"/>
      <c r="E26" s="12"/>
      <c r="F26" s="12"/>
      <c r="G26" s="1"/>
      <c r="H26" s="10">
        <v>2</v>
      </c>
      <c r="I26" s="10">
        <v>5</v>
      </c>
      <c r="J26" s="10"/>
      <c r="K26" s="10">
        <v>5</v>
      </c>
      <c r="L26" s="10">
        <v>2</v>
      </c>
      <c r="M26" s="20">
        <v>1.5</v>
      </c>
      <c r="N26" s="12"/>
      <c r="O26" s="12"/>
      <c r="P26" s="1"/>
    </row>
    <row r="27" spans="1:16" ht="15.6" hidden="1" x14ac:dyDescent="0.3">
      <c r="A27" s="10">
        <v>3</v>
      </c>
      <c r="B27" s="10"/>
      <c r="C27" s="10">
        <v>2</v>
      </c>
      <c r="D27" s="12"/>
      <c r="E27" s="12"/>
      <c r="F27" s="12"/>
      <c r="G27" s="1"/>
      <c r="H27" s="10">
        <v>3</v>
      </c>
      <c r="I27" s="10">
        <v>5</v>
      </c>
      <c r="J27" s="10"/>
      <c r="K27" s="10">
        <v>5</v>
      </c>
      <c r="L27" s="10">
        <v>2</v>
      </c>
      <c r="M27" s="20">
        <v>2.5</v>
      </c>
      <c r="N27" s="12"/>
      <c r="O27" s="88"/>
      <c r="P27" s="1"/>
    </row>
    <row r="28" spans="1:16" ht="15.6" hidden="1" x14ac:dyDescent="0.3">
      <c r="A28" s="10">
        <v>3</v>
      </c>
      <c r="B28" s="10"/>
      <c r="C28" s="10">
        <v>3</v>
      </c>
      <c r="D28" s="12"/>
      <c r="E28" s="12"/>
      <c r="F28" s="12"/>
      <c r="G28" s="1"/>
      <c r="H28" s="10">
        <v>3</v>
      </c>
      <c r="I28" s="10">
        <v>5</v>
      </c>
      <c r="J28" s="10"/>
      <c r="K28" s="10"/>
      <c r="L28" s="10">
        <v>3</v>
      </c>
      <c r="M28" s="20">
        <v>2.5</v>
      </c>
      <c r="N28" s="12"/>
      <c r="O28" s="88"/>
      <c r="P28" s="1"/>
    </row>
    <row r="29" spans="1:16" ht="15.6" hidden="1" x14ac:dyDescent="0.3">
      <c r="A29" s="10">
        <v>6</v>
      </c>
      <c r="B29" s="10"/>
      <c r="C29" s="10"/>
      <c r="D29" s="12"/>
      <c r="E29" s="12"/>
      <c r="F29" s="12"/>
      <c r="G29" s="1"/>
      <c r="H29" s="10">
        <v>6</v>
      </c>
      <c r="I29" s="10">
        <v>5</v>
      </c>
      <c r="J29" s="10"/>
      <c r="K29" s="10">
        <v>5</v>
      </c>
      <c r="L29" s="10"/>
      <c r="M29" s="20">
        <v>1.5</v>
      </c>
      <c r="N29" s="12"/>
      <c r="O29" s="88"/>
      <c r="P29" s="1"/>
    </row>
    <row r="30" spans="1:16" ht="15.6" hidden="1" x14ac:dyDescent="0.3">
      <c r="A30" s="10">
        <v>4</v>
      </c>
      <c r="B30" s="10"/>
      <c r="C30" s="10"/>
      <c r="D30" s="12"/>
      <c r="E30" s="12"/>
      <c r="F30" s="12"/>
      <c r="G30" s="1"/>
      <c r="H30" s="10">
        <v>4</v>
      </c>
      <c r="I30" s="10">
        <v>5</v>
      </c>
      <c r="J30" s="10"/>
      <c r="K30" s="10">
        <v>5</v>
      </c>
      <c r="L30" s="10"/>
      <c r="M30" s="20"/>
      <c r="N30" s="12"/>
      <c r="O30" s="88"/>
      <c r="P30" s="1"/>
    </row>
    <row r="31" spans="1:16" ht="15.6" hidden="1" x14ac:dyDescent="0.3">
      <c r="A31" s="85" t="s">
        <v>161</v>
      </c>
      <c r="B31" s="10">
        <v>5</v>
      </c>
      <c r="C31" s="85" t="s">
        <v>161</v>
      </c>
      <c r="D31" s="12"/>
      <c r="E31" s="12"/>
      <c r="F31" s="12"/>
      <c r="G31" s="1"/>
      <c r="H31" s="10">
        <v>6</v>
      </c>
      <c r="I31" s="10">
        <v>5</v>
      </c>
      <c r="J31" s="85" t="s">
        <v>161</v>
      </c>
      <c r="K31" s="85" t="s">
        <v>161</v>
      </c>
      <c r="L31" s="85" t="s">
        <v>161</v>
      </c>
      <c r="M31" s="85" t="s">
        <v>161</v>
      </c>
      <c r="N31" s="12"/>
      <c r="O31" s="88"/>
      <c r="P31" s="1"/>
    </row>
    <row r="32" spans="1:16" ht="15.6" hidden="1" x14ac:dyDescent="0.3">
      <c r="A32" s="10">
        <v>1</v>
      </c>
      <c r="B32" s="10">
        <v>2</v>
      </c>
      <c r="C32" s="10"/>
      <c r="D32" s="12"/>
      <c r="E32" s="12"/>
      <c r="F32" s="12"/>
      <c r="G32" s="1"/>
      <c r="H32" s="10">
        <v>1</v>
      </c>
      <c r="I32" s="10">
        <v>5</v>
      </c>
      <c r="J32" s="10">
        <v>2</v>
      </c>
      <c r="K32" s="20">
        <v>10</v>
      </c>
      <c r="L32" s="10"/>
      <c r="M32" s="20"/>
      <c r="N32" s="12"/>
      <c r="O32" s="88"/>
      <c r="P32" s="1"/>
    </row>
    <row r="33" spans="1:16" ht="15.6" hidden="1" x14ac:dyDescent="0.3">
      <c r="A33" s="10">
        <v>4</v>
      </c>
      <c r="B33" s="10"/>
      <c r="C33" s="10">
        <v>2</v>
      </c>
      <c r="D33" s="12"/>
      <c r="E33" s="12"/>
      <c r="F33" s="12"/>
      <c r="G33" s="1"/>
      <c r="H33" s="10">
        <v>4</v>
      </c>
      <c r="I33" s="10">
        <v>5</v>
      </c>
      <c r="J33" s="10"/>
      <c r="K33" s="10"/>
      <c r="L33" s="10">
        <v>2</v>
      </c>
      <c r="M33" s="20">
        <v>2.5</v>
      </c>
      <c r="N33" s="12"/>
      <c r="O33" s="88"/>
      <c r="P33" s="1"/>
    </row>
    <row r="34" spans="1:16" ht="15.6" hidden="1" x14ac:dyDescent="0.3">
      <c r="A34" s="10">
        <v>2</v>
      </c>
      <c r="B34" s="10"/>
      <c r="C34" s="10">
        <v>3</v>
      </c>
      <c r="D34" s="12"/>
      <c r="E34" s="12"/>
      <c r="F34" s="12"/>
      <c r="G34" s="1"/>
      <c r="H34" s="10">
        <v>2</v>
      </c>
      <c r="I34" s="10">
        <v>5</v>
      </c>
      <c r="J34" s="10"/>
      <c r="K34" s="10">
        <v>5</v>
      </c>
      <c r="L34" s="10">
        <v>3</v>
      </c>
      <c r="M34" s="10">
        <v>1.5</v>
      </c>
      <c r="N34" s="12"/>
      <c r="O34" s="88"/>
      <c r="P34" s="1"/>
    </row>
    <row r="35" spans="1:16" ht="15.6" hidden="1" x14ac:dyDescent="0.3">
      <c r="A35" s="10">
        <v>5</v>
      </c>
      <c r="B35" s="10"/>
      <c r="C35" s="10">
        <v>2</v>
      </c>
      <c r="D35" s="12"/>
      <c r="E35" s="12"/>
      <c r="F35" s="12"/>
      <c r="G35" s="1"/>
      <c r="H35" s="10">
        <v>4</v>
      </c>
      <c r="I35" s="10">
        <v>5</v>
      </c>
      <c r="J35" s="10"/>
      <c r="K35" s="10"/>
      <c r="L35" s="10">
        <v>2</v>
      </c>
      <c r="M35" s="10">
        <v>1.5</v>
      </c>
      <c r="N35" s="12"/>
      <c r="O35" s="88"/>
      <c r="P35" s="1"/>
    </row>
    <row r="36" spans="1:16" ht="15.6" hidden="1" x14ac:dyDescent="0.3">
      <c r="A36" s="10">
        <v>2</v>
      </c>
      <c r="B36" s="10">
        <v>3</v>
      </c>
      <c r="C36" s="10"/>
      <c r="D36" s="12"/>
      <c r="E36" s="12"/>
      <c r="F36" s="12"/>
      <c r="G36" s="1"/>
      <c r="H36" s="10">
        <v>2</v>
      </c>
      <c r="I36" s="10">
        <v>5</v>
      </c>
      <c r="J36" s="10">
        <v>3</v>
      </c>
      <c r="K36" s="10">
        <v>5</v>
      </c>
      <c r="L36" s="10"/>
      <c r="M36" s="10">
        <v>1.5</v>
      </c>
      <c r="N36" s="12"/>
      <c r="O36" s="88"/>
      <c r="P36" s="1"/>
    </row>
    <row r="37" spans="1:16" ht="15.6" x14ac:dyDescent="0.3">
      <c r="A37" s="10">
        <v>3</v>
      </c>
      <c r="B37" s="10">
        <v>1</v>
      </c>
      <c r="C37" s="10">
        <v>2</v>
      </c>
      <c r="D37" s="12"/>
      <c r="E37" s="12"/>
      <c r="F37" s="12"/>
      <c r="G37" s="1"/>
      <c r="H37" s="10">
        <v>3</v>
      </c>
      <c r="I37" s="10">
        <v>5</v>
      </c>
      <c r="J37" s="10">
        <v>1</v>
      </c>
      <c r="K37" s="10">
        <v>5</v>
      </c>
      <c r="L37" s="10">
        <v>2</v>
      </c>
      <c r="M37" s="10">
        <v>2.5</v>
      </c>
      <c r="N37" s="12"/>
      <c r="O37" s="88"/>
      <c r="P37" s="1"/>
    </row>
    <row r="38" spans="1:16" ht="15.6" hidden="1" x14ac:dyDescent="0.3">
      <c r="A38" s="10">
        <v>2</v>
      </c>
      <c r="B38" s="10">
        <v>1</v>
      </c>
      <c r="C38" s="10"/>
      <c r="D38" s="12"/>
      <c r="E38" s="12"/>
      <c r="F38" s="12"/>
      <c r="G38" s="1"/>
      <c r="H38" s="10">
        <v>2</v>
      </c>
      <c r="I38" s="10">
        <v>5</v>
      </c>
      <c r="J38" s="10">
        <v>1</v>
      </c>
      <c r="K38" s="10">
        <v>10</v>
      </c>
      <c r="L38" s="10"/>
      <c r="M38" s="10"/>
      <c r="N38" s="12"/>
      <c r="O38" s="12"/>
      <c r="P38" s="1"/>
    </row>
    <row r="39" spans="1:16" ht="15.6" hidden="1" x14ac:dyDescent="0.3">
      <c r="A39" s="10">
        <v>3</v>
      </c>
      <c r="B39" s="10"/>
      <c r="C39" s="10">
        <v>4</v>
      </c>
      <c r="D39" s="12"/>
      <c r="E39" s="12"/>
      <c r="F39" s="12"/>
      <c r="G39" s="1"/>
      <c r="H39" s="10">
        <v>3</v>
      </c>
      <c r="I39" s="10">
        <v>5</v>
      </c>
      <c r="J39" s="10"/>
      <c r="K39" s="10"/>
      <c r="L39" s="10">
        <v>4</v>
      </c>
      <c r="M39" s="10">
        <v>2.5</v>
      </c>
      <c r="N39" s="12"/>
      <c r="O39" s="12"/>
      <c r="P39" s="1"/>
    </row>
    <row r="40" spans="1:16" ht="15.6" hidden="1" x14ac:dyDescent="0.3">
      <c r="A40" s="10">
        <v>4</v>
      </c>
      <c r="B40" s="10">
        <v>2</v>
      </c>
      <c r="C40" s="10"/>
      <c r="D40" s="12"/>
      <c r="E40" s="12"/>
      <c r="F40" s="12"/>
      <c r="G40" s="1"/>
      <c r="H40" s="10">
        <v>4</v>
      </c>
      <c r="I40" s="10">
        <v>5</v>
      </c>
      <c r="J40" s="10">
        <v>2</v>
      </c>
      <c r="K40" s="10">
        <v>5</v>
      </c>
      <c r="L40" s="10"/>
      <c r="M40" s="10"/>
      <c r="N40" s="12"/>
      <c r="O40" s="12"/>
      <c r="P40" s="1"/>
    </row>
    <row r="41" spans="1:16" ht="15.6" hidden="1" x14ac:dyDescent="0.3">
      <c r="A41" s="16">
        <v>4</v>
      </c>
      <c r="B41" s="16"/>
      <c r="C41" s="16">
        <v>2</v>
      </c>
      <c r="D41" s="12"/>
      <c r="E41" s="12"/>
      <c r="F41" s="12"/>
      <c r="G41" s="1"/>
      <c r="H41" s="16">
        <v>4</v>
      </c>
      <c r="I41" s="16">
        <v>5</v>
      </c>
      <c r="J41" s="16"/>
      <c r="K41" s="16"/>
      <c r="L41" s="16">
        <v>2</v>
      </c>
      <c r="M41" s="16">
        <v>2.5</v>
      </c>
      <c r="N41" s="12"/>
      <c r="O41" s="12"/>
      <c r="P41" s="1"/>
    </row>
    <row r="42" spans="1:16" ht="15.6" x14ac:dyDescent="0.3">
      <c r="D42" s="12"/>
      <c r="E42" s="12"/>
      <c r="F42" s="12"/>
      <c r="G42" s="1"/>
      <c r="H42" s="1"/>
      <c r="I42" s="1"/>
      <c r="J42" s="12"/>
      <c r="K42" s="12"/>
      <c r="L42" s="12"/>
      <c r="M42" s="12"/>
      <c r="N42" s="12"/>
      <c r="O42" s="12"/>
      <c r="P42" s="1"/>
    </row>
    <row r="43" spans="1:16" ht="15.6" x14ac:dyDescent="0.3">
      <c r="D43" s="12"/>
      <c r="E43" s="12"/>
      <c r="F43" s="12"/>
      <c r="G43" s="1"/>
      <c r="H43" s="1"/>
      <c r="I43" s="1"/>
      <c r="J43" s="12"/>
      <c r="K43" s="12"/>
      <c r="L43" s="12"/>
      <c r="M43" s="12"/>
      <c r="N43" s="12"/>
      <c r="O43" s="12"/>
      <c r="P43" s="1"/>
    </row>
    <row r="44" spans="1:16" ht="15.6" x14ac:dyDescent="0.3">
      <c r="D44" s="1"/>
      <c r="E44" s="1"/>
      <c r="F44" s="1"/>
      <c r="G44" s="1"/>
      <c r="H44" s="1"/>
      <c r="I44" s="1"/>
      <c r="J44" s="12"/>
      <c r="K44" s="12"/>
      <c r="L44" s="12"/>
      <c r="M44" s="12"/>
      <c r="N44" s="12"/>
      <c r="O44" s="12"/>
      <c r="P44" s="1"/>
    </row>
    <row r="45" spans="1:16" ht="15.6" x14ac:dyDescent="0.3">
      <c r="D45" s="1"/>
      <c r="E45" s="1"/>
      <c r="F45" s="1"/>
      <c r="G45" s="1"/>
      <c r="H45" s="1"/>
      <c r="I45" s="1"/>
      <c r="J45" s="12"/>
      <c r="K45" s="12"/>
      <c r="L45" s="12"/>
      <c r="M45" s="12"/>
      <c r="N45" s="12"/>
      <c r="O45" s="12"/>
      <c r="P45" s="1"/>
    </row>
    <row r="46" spans="1:16" x14ac:dyDescent="0.3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4:16" x14ac:dyDescent="0.3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</sheetData>
  <autoFilter ref="A1:P41">
    <filterColumn colId="9">
      <customFilters>
        <customFilter operator="notEqual" val=" "/>
      </customFilters>
    </filterColumn>
    <filterColumn colId="10">
      <customFilters>
        <customFilter operator="notEqual" val=" "/>
      </customFilters>
    </filterColumn>
    <filterColumn colId="11">
      <customFilters>
        <customFilter operator="notEqual" val=" "/>
      </customFilters>
    </filterColumn>
    <filterColumn colId="12">
      <filters>
        <filter val="1.5"/>
        <filter val="2.5"/>
      </filters>
    </filterColumn>
  </autoFilter>
  <mergeCells count="1">
    <mergeCell ref="N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Nirmala</dc:creator>
  <cp:lastModifiedBy>Nakendra Dhami</cp:lastModifiedBy>
  <dcterms:created xsi:type="dcterms:W3CDTF">2013-07-08T04:36:34Z</dcterms:created>
  <dcterms:modified xsi:type="dcterms:W3CDTF">2015-10-08T11:01:59Z</dcterms:modified>
</cp:coreProperties>
</file>